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vie\Desktop\Writing\"/>
    </mc:Choice>
  </mc:AlternateContent>
  <bookViews>
    <workbookView xWindow="0" yWindow="0" windowWidth="7935" windowHeight="6720"/>
  </bookViews>
  <sheets>
    <sheet name="9 City Ch 3" sheetId="31" r:id="rId1"/>
    <sheet name="9 City Ch 4 Mod 1" sheetId="32" r:id="rId2"/>
    <sheet name="9 City Ch 4 Mod 2" sheetId="36" r:id="rId3"/>
  </sheets>
  <definedNames>
    <definedName name="solver_adj" localSheetId="0" hidden="1">'9 City Ch 3'!$C$15:$C$23,'9 City Ch 3'!$B$28:$J$36</definedName>
    <definedName name="solver_adj" localSheetId="1" hidden="1">'9 City Ch 4 Mod 1'!$C$15:$C$23,'9 City Ch 4 Mod 1'!$B$28:$J$36</definedName>
    <definedName name="solver_adj" localSheetId="2" hidden="1">'9 City Ch 4 Mod 2'!$C$15:$C$23,'9 City Ch 4 Mod 2'!$B$28:$J$36</definedName>
    <definedName name="solver_cvg" localSheetId="0" hidden="1">0.0001</definedName>
    <definedName name="solver_cvg" localSheetId="1" hidden="1">0.0001</definedName>
    <definedName name="solver_cvg" localSheetId="2" hidden="1">0.0001</definedName>
    <definedName name="solver_drv" localSheetId="0" hidden="1">1</definedName>
    <definedName name="solver_drv" localSheetId="1" hidden="1">1</definedName>
    <definedName name="solver_drv" localSheetId="2" hidden="1">1</definedName>
    <definedName name="solver_eng" localSheetId="0" hidden="1">2</definedName>
    <definedName name="solver_eng" localSheetId="1" hidden="1">2</definedName>
    <definedName name="solver_eng" localSheetId="2" hidden="1">2</definedName>
    <definedName name="solver_est" localSheetId="0" hidden="1">1</definedName>
    <definedName name="solver_est" localSheetId="1" hidden="1">1</definedName>
    <definedName name="solver_est" localSheetId="2" hidden="1">1</definedName>
    <definedName name="solver_itr" localSheetId="0" hidden="1">300</definedName>
    <definedName name="solver_itr" localSheetId="1" hidden="1">10000</definedName>
    <definedName name="solver_itr" localSheetId="2" hidden="1">10000</definedName>
    <definedName name="solver_lhs1" localSheetId="0" hidden="1">'9 City Ch 3'!$B$28:$J$36</definedName>
    <definedName name="solver_lhs1" localSheetId="1" hidden="1">'9 City Ch 4 Mod 1'!$I$28:$I$36</definedName>
    <definedName name="solver_lhs1" localSheetId="2" hidden="1">'9 City Ch 4 Mod 2'!$J$28:$J$36</definedName>
    <definedName name="solver_lhs10" localSheetId="0" hidden="1">'9 City Ch 3'!$E$28:$E$36</definedName>
    <definedName name="solver_lhs10" localSheetId="1" hidden="1">'9 City Ch 4 Mod 1'!$D$28:$D$36</definedName>
    <definedName name="solver_lhs10" localSheetId="2" hidden="1">'9 City Ch 4 Mod 2'!$B$37:$J$37</definedName>
    <definedName name="solver_lhs11" localSheetId="0" hidden="1">'9 City Ch 3'!$C$15:$C$23</definedName>
    <definedName name="solver_lhs11" localSheetId="1" hidden="1">'9 City Ch 4 Mod 1'!$C$24</definedName>
    <definedName name="solver_lhs11" localSheetId="2" hidden="1">'9 City Ch 4 Mod 2'!$D$28:$D$36</definedName>
    <definedName name="solver_lhs12" localSheetId="0" hidden="1">'9 City Ch 3'!$H$28:$H$36</definedName>
    <definedName name="solver_lhs12" localSheetId="1" hidden="1">'9 City Ch 4 Mod 1'!$C$15:$C$23</definedName>
    <definedName name="solver_lhs12" localSheetId="2" hidden="1">'9 City Ch 4 Mod 2'!$C$28:$C$36</definedName>
    <definedName name="solver_lhs13" localSheetId="0" hidden="1">'9 City Ch 3'!$I$28:$I$36</definedName>
    <definedName name="solver_lhs13" localSheetId="1" hidden="1">'9 City Ch 4 Mod 1'!$F$11</definedName>
    <definedName name="solver_lhs13" localSheetId="2" hidden="1">'9 City Ch 4 Mod 2'!$C$15:$C$23</definedName>
    <definedName name="solver_lhs14" localSheetId="0" hidden="1">'9 City Ch 3'!$C$15:$C$23</definedName>
    <definedName name="solver_lhs14" localSheetId="1" hidden="1">'9 City Ch 4 Mod 1'!$B$2:$B$10</definedName>
    <definedName name="solver_lhs14" localSheetId="2" hidden="1">'9 City Ch 4 Mod 2'!$B$28:$J$36</definedName>
    <definedName name="solver_lhs15" localSheetId="1" hidden="1">'9 City Ch 4 Mod 1'!$B$28:$J$36</definedName>
    <definedName name="solver_lhs15" localSheetId="2" hidden="1">'9 City Ch 4 Mod 2'!$B$28:$B$36</definedName>
    <definedName name="solver_lhs16" localSheetId="1" hidden="1">'9 City Ch 4 Mod 1'!$B$28:$B$36</definedName>
    <definedName name="solver_lhs16" localSheetId="2" hidden="1">'9 City Ch 4 Mod 2'!$B$28:$J$36</definedName>
    <definedName name="solver_lhs17" localSheetId="1" hidden="1">'9 City Ch 4 Mod 1'!$B$28:$J$36</definedName>
    <definedName name="solver_lhs17" localSheetId="2" hidden="1">'9 City Ch 4 Mod 2'!$B$28:$J$36</definedName>
    <definedName name="solver_lhs2" localSheetId="0" hidden="1">'9 City Ch 3'!$B$28:$B$36</definedName>
    <definedName name="solver_lhs2" localSheetId="1" hidden="1">'9 City Ch 4 Mod 1'!$H$28:$H$36</definedName>
    <definedName name="solver_lhs2" localSheetId="2" hidden="1">'9 City Ch 4 Mod 2'!$H$28:$H$36</definedName>
    <definedName name="solver_lhs3" localSheetId="0" hidden="1">'9 City Ch 3'!$F$28:$F$36</definedName>
    <definedName name="solver_lhs3" localSheetId="1" hidden="1">'9 City Ch 4 Mod 1'!$J$28:$J$36</definedName>
    <definedName name="solver_lhs3" localSheetId="2" hidden="1">'9 City Ch 4 Mod 2'!$I$28:$I$36</definedName>
    <definedName name="solver_lhs4" localSheetId="0" hidden="1">'9 City Ch 3'!$C$28:$C$36</definedName>
    <definedName name="solver_lhs4" localSheetId="1" hidden="1">'9 City Ch 4 Mod 1'!$F$28:$F$36</definedName>
    <definedName name="solver_lhs4" localSheetId="2" hidden="1">'9 City Ch 4 Mod 2'!$F$28:$F$36</definedName>
    <definedName name="solver_lhs5" localSheetId="0" hidden="1">'9 City Ch 3'!$B$37:$J$37</definedName>
    <definedName name="solver_lhs5" localSheetId="1" hidden="1">'9 City Ch 4 Mod 1'!$G$28:$G$36</definedName>
    <definedName name="solver_lhs5" localSheetId="2" hidden="1">'9 City Ch 4 Mod 2'!$G$28:$G$36</definedName>
    <definedName name="solver_lhs6" localSheetId="0" hidden="1">'9 City Ch 3'!$J$28:$J$36</definedName>
    <definedName name="solver_lhs6" localSheetId="1" hidden="1">'9 City Ch 4 Mod 1'!$B$28:$J$36</definedName>
    <definedName name="solver_lhs6" localSheetId="2" hidden="1">'9 City Ch 4 Mod 2'!$B$11</definedName>
    <definedName name="solver_lhs7" localSheetId="0" hidden="1">'9 City Ch 3'!$C$24</definedName>
    <definedName name="solver_lhs7" localSheetId="1" hidden="1">'9 City Ch 4 Mod 1'!$C$28:$C$36</definedName>
    <definedName name="solver_lhs7" localSheetId="2" hidden="1">'9 City Ch 4 Mod 2'!$B$2:$B$10</definedName>
    <definedName name="solver_lhs8" localSheetId="0" hidden="1">'9 City Ch 3'!$D$28:$D$36</definedName>
    <definedName name="solver_lhs8" localSheetId="1" hidden="1">'9 City Ch 4 Mod 1'!$B$37:$J$37</definedName>
    <definedName name="solver_lhs8" localSheetId="2" hidden="1">'9 City Ch 4 Mod 2'!$C$24</definedName>
    <definedName name="solver_lhs9" localSheetId="0" hidden="1">'9 City Ch 3'!$G$28:$G$36</definedName>
    <definedName name="solver_lhs9" localSheetId="1" hidden="1">'9 City Ch 4 Mod 1'!$E$28:$E$36</definedName>
    <definedName name="solver_lhs9" localSheetId="2" hidden="1">'9 City Ch 4 Mod 2'!$E$28:$E$36</definedName>
    <definedName name="solver_lin" localSheetId="0" hidden="1">1</definedName>
    <definedName name="solver_lin" localSheetId="1" hidden="1">1</definedName>
    <definedName name="solver_lin" localSheetId="2" hidden="1">1</definedName>
    <definedName name="solver_mip" localSheetId="0" hidden="1">2147483647</definedName>
    <definedName name="solver_mip" localSheetId="1" hidden="1">2147483647</definedName>
    <definedName name="solver_mip" localSheetId="2" hidden="1">2147483647</definedName>
    <definedName name="solver_mni" localSheetId="0" hidden="1">30</definedName>
    <definedName name="solver_mni" localSheetId="1" hidden="1">30</definedName>
    <definedName name="solver_mni" localSheetId="2" hidden="1">30</definedName>
    <definedName name="solver_mrt" localSheetId="0" hidden="1">0.075</definedName>
    <definedName name="solver_mrt" localSheetId="1" hidden="1">0.075</definedName>
    <definedName name="solver_mrt" localSheetId="2" hidden="1">0.075</definedName>
    <definedName name="solver_msl" localSheetId="0" hidden="1">2</definedName>
    <definedName name="solver_msl" localSheetId="1" hidden="1">2</definedName>
    <definedName name="solver_msl" localSheetId="2" hidden="1">2</definedName>
    <definedName name="solver_neg" localSheetId="0" hidden="1">1</definedName>
    <definedName name="solver_neg" localSheetId="1" hidden="1">1</definedName>
    <definedName name="solver_neg" localSheetId="2" hidden="1">1</definedName>
    <definedName name="solver_nod" localSheetId="0" hidden="1">2147483647</definedName>
    <definedName name="solver_nod" localSheetId="1" hidden="1">2147483647</definedName>
    <definedName name="solver_nod" localSheetId="2" hidden="1">2147483647</definedName>
    <definedName name="solver_num" localSheetId="0" hidden="1">13</definedName>
    <definedName name="solver_num" localSheetId="1" hidden="1">17</definedName>
    <definedName name="solver_num" localSheetId="2" hidden="1">17</definedName>
    <definedName name="solver_nwt" localSheetId="0" hidden="1">1</definedName>
    <definedName name="solver_nwt" localSheetId="1" hidden="1">1</definedName>
    <definedName name="solver_nwt" localSheetId="2" hidden="1">1</definedName>
    <definedName name="solver_opt" localSheetId="0" hidden="1">'9 City Ch 3'!$B$11</definedName>
    <definedName name="solver_opt" localSheetId="1" hidden="1">'9 City Ch 4 Mod 1'!$B$11</definedName>
    <definedName name="solver_opt" localSheetId="2" hidden="1">'9 City Ch 4 Mod 2'!$F$11</definedName>
    <definedName name="solver_pre" localSheetId="0" hidden="1">0.000001</definedName>
    <definedName name="solver_pre" localSheetId="1" hidden="1">0.00001</definedName>
    <definedName name="solver_pre" localSheetId="2" hidden="1">0.00001</definedName>
    <definedName name="solver_rbv" localSheetId="0" hidden="1">1</definedName>
    <definedName name="solver_rbv" localSheetId="1" hidden="1">1</definedName>
    <definedName name="solver_rbv" localSheetId="2" hidden="1">1</definedName>
    <definedName name="solver_rel1" localSheetId="0" hidden="1">5</definedName>
    <definedName name="solver_rel1" localSheetId="1" hidden="1">1</definedName>
    <definedName name="solver_rel1" localSheetId="2" hidden="1">1</definedName>
    <definedName name="solver_rel10" localSheetId="0" hidden="1">1</definedName>
    <definedName name="solver_rel10" localSheetId="1" hidden="1">1</definedName>
    <definedName name="solver_rel10" localSheetId="2" hidden="1">2</definedName>
    <definedName name="solver_rel11" localSheetId="0" hidden="1">5</definedName>
    <definedName name="solver_rel11" localSheetId="1" hidden="1">1</definedName>
    <definedName name="solver_rel11" localSheetId="2" hidden="1">1</definedName>
    <definedName name="solver_rel12" localSheetId="0" hidden="1">1</definedName>
    <definedName name="solver_rel12" localSheetId="1" hidden="1">5</definedName>
    <definedName name="solver_rel12" localSheetId="2" hidden="1">1</definedName>
    <definedName name="solver_rel13" localSheetId="0" hidden="1">1</definedName>
    <definedName name="solver_rel13" localSheetId="1" hidden="1">1</definedName>
    <definedName name="solver_rel13" localSheetId="2" hidden="1">5</definedName>
    <definedName name="solver_rel14" localSheetId="0" hidden="1">5</definedName>
    <definedName name="solver_rel14" localSheetId="1" hidden="1">1</definedName>
    <definedName name="solver_rel14" localSheetId="2" hidden="1">5</definedName>
    <definedName name="solver_rel15" localSheetId="1" hidden="1">1</definedName>
    <definedName name="solver_rel15" localSheetId="2" hidden="1">1</definedName>
    <definedName name="solver_rel16" localSheetId="1" hidden="1">1</definedName>
    <definedName name="solver_rel16" localSheetId="2" hidden="1">1</definedName>
    <definedName name="solver_rel17" localSheetId="1" hidden="1">5</definedName>
    <definedName name="solver_rel17" localSheetId="2" hidden="1">1</definedName>
    <definedName name="solver_rel2" localSheetId="0" hidden="1">1</definedName>
    <definedName name="solver_rel2" localSheetId="1" hidden="1">1</definedName>
    <definedName name="solver_rel2" localSheetId="2" hidden="1">1</definedName>
    <definedName name="solver_rel3" localSheetId="0" hidden="1">1</definedName>
    <definedName name="solver_rel3" localSheetId="1" hidden="1">1</definedName>
    <definedName name="solver_rel3" localSheetId="2" hidden="1">1</definedName>
    <definedName name="solver_rel4" localSheetId="0" hidden="1">1</definedName>
    <definedName name="solver_rel4" localSheetId="1" hidden="1">1</definedName>
    <definedName name="solver_rel4" localSheetId="2" hidden="1">1</definedName>
    <definedName name="solver_rel5" localSheetId="0" hidden="1">2</definedName>
    <definedName name="solver_rel5" localSheetId="1" hidden="1">1</definedName>
    <definedName name="solver_rel5" localSheetId="2" hidden="1">1</definedName>
    <definedName name="solver_rel6" localSheetId="0" hidden="1">1</definedName>
    <definedName name="solver_rel6" localSheetId="1" hidden="1">1</definedName>
    <definedName name="solver_rel6" localSheetId="2" hidden="1">3</definedName>
    <definedName name="solver_rel7" localSheetId="0" hidden="1">1</definedName>
    <definedName name="solver_rel7" localSheetId="1" hidden="1">1</definedName>
    <definedName name="solver_rel7" localSheetId="2" hidden="1">1</definedName>
    <definedName name="solver_rel8" localSheetId="0" hidden="1">1</definedName>
    <definedName name="solver_rel8" localSheetId="1" hidden="1">2</definedName>
    <definedName name="solver_rel8" localSheetId="2" hidden="1">1</definedName>
    <definedName name="solver_rel9" localSheetId="0" hidden="1">1</definedName>
    <definedName name="solver_rel9" localSheetId="1" hidden="1">1</definedName>
    <definedName name="solver_rel9" localSheetId="2" hidden="1">1</definedName>
    <definedName name="solver_rhs1" localSheetId="0" hidden="1">binary</definedName>
    <definedName name="solver_rhs1" localSheetId="1" hidden="1">'9 City Ch 4 Mod 1'!$C$15:$C$23</definedName>
    <definedName name="solver_rhs1" localSheetId="2" hidden="1">'9 City Ch 4 Mod 2'!$C$15:$C$23</definedName>
    <definedName name="solver_rhs10" localSheetId="0" hidden="1">'9 City Ch 3'!$C$15:$C$23</definedName>
    <definedName name="solver_rhs10" localSheetId="1" hidden="1">'9 City Ch 4 Mod 1'!$C$15:$C$23</definedName>
    <definedName name="solver_rhs10" localSheetId="2" hidden="1">1</definedName>
    <definedName name="solver_rhs11" localSheetId="0" hidden="1">binary</definedName>
    <definedName name="solver_rhs11" localSheetId="1" hidden="1">'9 City Ch 4 Mod 1'!$C$25</definedName>
    <definedName name="solver_rhs11" localSheetId="2" hidden="1">'9 City Ch 4 Mod 2'!$C$15:$C$23</definedName>
    <definedName name="solver_rhs12" localSheetId="0" hidden="1">'9 City Ch 3'!$C$15:$C$23</definedName>
    <definedName name="solver_rhs12" localSheetId="1" hidden="1">binary</definedName>
    <definedName name="solver_rhs12" localSheetId="2" hidden="1">'9 City Ch 4 Mod 2'!$C$15:$C$23</definedName>
    <definedName name="solver_rhs13" localSheetId="0" hidden="1">'9 City Ch 3'!$C$15:$C$23</definedName>
    <definedName name="solver_rhs13" localSheetId="1" hidden="1">'9 City Ch 4 Mod 1'!$F$12</definedName>
    <definedName name="solver_rhs13" localSheetId="2" hidden="1">binary</definedName>
    <definedName name="solver_rhs14" localSheetId="0" hidden="1">binary</definedName>
    <definedName name="solver_rhs14" localSheetId="1" hidden="1">'9 City Ch 4 Mod 1'!$B$15:$B$23</definedName>
    <definedName name="solver_rhs14" localSheetId="2" hidden="1">binary</definedName>
    <definedName name="solver_rhs15" localSheetId="1" hidden="1">'9 City Ch 4 Mod 1'!$B$65:$J$73</definedName>
    <definedName name="solver_rhs15" localSheetId="2" hidden="1">'9 City Ch 4 Mod 2'!$C$15:$C$23</definedName>
    <definedName name="solver_rhs16" localSheetId="1" hidden="1">'9 City Ch 4 Mod 1'!$C$15:$C$23</definedName>
    <definedName name="solver_rhs16" localSheetId="2" hidden="1">'9 City Ch 4 Mod 2'!$B$65:$J$73</definedName>
    <definedName name="solver_rhs17" localSheetId="1" hidden="1">binary</definedName>
    <definedName name="solver_rhs17" localSheetId="2" hidden="1">'9 City Ch 4 Mod 2'!$B$65:$J$73</definedName>
    <definedName name="solver_rhs2" localSheetId="0" hidden="1">'9 City Ch 3'!$C$15:$C$23</definedName>
    <definedName name="solver_rhs2" localSheetId="1" hidden="1">'9 City Ch 4 Mod 1'!$C$15:$C$23</definedName>
    <definedName name="solver_rhs2" localSheetId="2" hidden="1">'9 City Ch 4 Mod 2'!$C$15:$C$23</definedName>
    <definedName name="solver_rhs3" localSheetId="0" hidden="1">'9 City Ch 3'!$C$15:$C$23</definedName>
    <definedName name="solver_rhs3" localSheetId="1" hidden="1">'9 City Ch 4 Mod 1'!$C$15:$C$23</definedName>
    <definedName name="solver_rhs3" localSheetId="2" hidden="1">'9 City Ch 4 Mod 2'!$C$15:$C$23</definedName>
    <definedName name="solver_rhs4" localSheetId="0" hidden="1">'9 City Ch 3'!$C$15:$C$23</definedName>
    <definedName name="solver_rhs4" localSheetId="1" hidden="1">'9 City Ch 4 Mod 1'!$C$15:$C$23</definedName>
    <definedName name="solver_rhs4" localSheetId="2" hidden="1">'9 City Ch 4 Mod 2'!$C$15:$C$23</definedName>
    <definedName name="solver_rhs5" localSheetId="0" hidden="1">1</definedName>
    <definedName name="solver_rhs5" localSheetId="1" hidden="1">'9 City Ch 4 Mod 1'!$C$15:$C$23</definedName>
    <definedName name="solver_rhs5" localSheetId="2" hidden="1">'9 City Ch 4 Mod 2'!$C$15:$C$23</definedName>
    <definedName name="solver_rhs6" localSheetId="0" hidden="1">'9 City Ch 3'!$C$15:$C$23</definedName>
    <definedName name="solver_rhs6" localSheetId="1" hidden="1">'9 City Ch 4 Mod 1'!$B$65:$J$73</definedName>
    <definedName name="solver_rhs6" localSheetId="2" hidden="1">'9 City Ch 4 Mod 2'!$B$12</definedName>
    <definedName name="solver_rhs7" localSheetId="0" hidden="1">'9 City Ch 3'!$C$25</definedName>
    <definedName name="solver_rhs7" localSheetId="1" hidden="1">'9 City Ch 4 Mod 1'!$C$15:$C$23</definedName>
    <definedName name="solver_rhs7" localSheetId="2" hidden="1">'9 City Ch 4 Mod 2'!$B$15:$B$23</definedName>
    <definedName name="solver_rhs8" localSheetId="0" hidden="1">'9 City Ch 3'!$C$15:$C$23</definedName>
    <definedName name="solver_rhs8" localSheetId="1" hidden="1">1</definedName>
    <definedName name="solver_rhs8" localSheetId="2" hidden="1">'9 City Ch 4 Mod 2'!$C$25</definedName>
    <definedName name="solver_rhs9" localSheetId="0" hidden="1">'9 City Ch 3'!$C$15:$C$23</definedName>
    <definedName name="solver_rhs9" localSheetId="1" hidden="1">'9 City Ch 4 Mod 1'!$C$15:$C$23</definedName>
    <definedName name="solver_rhs9" localSheetId="2" hidden="1">'9 City Ch 4 Mod 2'!$C$15:$C$23</definedName>
    <definedName name="solver_rlx" localSheetId="0" hidden="1">2</definedName>
    <definedName name="solver_rlx" localSheetId="1" hidden="1">2</definedName>
    <definedName name="solver_rlx" localSheetId="2" hidden="1">2</definedName>
    <definedName name="solver_rsd" localSheetId="0" hidden="1">0</definedName>
    <definedName name="solver_rsd" localSheetId="1" hidden="1">0</definedName>
    <definedName name="solver_rsd" localSheetId="2" hidden="1">0</definedName>
    <definedName name="solver_scl" localSheetId="0" hidden="1">2</definedName>
    <definedName name="solver_scl" localSheetId="1" hidden="1">2</definedName>
    <definedName name="solver_scl" localSheetId="2" hidden="1">2</definedName>
    <definedName name="solver_sho" localSheetId="0" hidden="1">2</definedName>
    <definedName name="solver_sho" localSheetId="1" hidden="1">2</definedName>
    <definedName name="solver_sho" localSheetId="2" hidden="1">2</definedName>
    <definedName name="solver_ssz" localSheetId="0" hidden="1">100</definedName>
    <definedName name="solver_ssz" localSheetId="1" hidden="1">100</definedName>
    <definedName name="solver_ssz" localSheetId="2" hidden="1">100</definedName>
    <definedName name="solver_tim" localSheetId="0" hidden="1">100</definedName>
    <definedName name="solver_tim" localSheetId="1" hidden="1">1000</definedName>
    <definedName name="solver_tim" localSheetId="2" hidden="1">1000</definedName>
    <definedName name="solver_tol" localSheetId="0" hidden="1">0.05</definedName>
    <definedName name="solver_tol" localSheetId="1" hidden="1">0.0001</definedName>
    <definedName name="solver_tol" localSheetId="2" hidden="1">0.0001</definedName>
    <definedName name="solver_typ" localSheetId="0" hidden="1">2</definedName>
    <definedName name="solver_typ" localSheetId="1" hidden="1">1</definedName>
    <definedName name="solver_typ" localSheetId="2" hidden="1">2</definedName>
    <definedName name="solver_val" localSheetId="0" hidden="1">0</definedName>
    <definedName name="solver_val" localSheetId="1" hidden="1">0</definedName>
    <definedName name="solver_val" localSheetId="2" hidden="1">0</definedName>
    <definedName name="solver_ver" localSheetId="0" hidden="1">3</definedName>
    <definedName name="solver_ver" localSheetId="1" hidden="1">3</definedName>
    <definedName name="solver_ver" localSheetId="2" hidden="1">3</definedName>
  </definedNames>
  <calcPr calcId="152511"/>
</workbook>
</file>

<file path=xl/calcChain.xml><?xml version="1.0" encoding="utf-8"?>
<calcChain xmlns="http://schemas.openxmlformats.org/spreadsheetml/2006/main">
  <c r="F37" i="36" l="1"/>
  <c r="G37" i="36"/>
  <c r="H37" i="36"/>
  <c r="I37" i="36"/>
  <c r="J37" i="36"/>
  <c r="C37" i="36"/>
  <c r="D37" i="36"/>
  <c r="E37" i="36"/>
  <c r="J73" i="36"/>
  <c r="I73" i="36"/>
  <c r="H73" i="36"/>
  <c r="G73" i="36"/>
  <c r="F73" i="36"/>
  <c r="E73" i="36"/>
  <c r="D73" i="36"/>
  <c r="C73" i="36"/>
  <c r="B73" i="36"/>
  <c r="J72" i="36"/>
  <c r="I72" i="36"/>
  <c r="H72" i="36"/>
  <c r="G72" i="36"/>
  <c r="F72" i="36"/>
  <c r="E72" i="36"/>
  <c r="D72" i="36"/>
  <c r="C72" i="36"/>
  <c r="B72" i="36"/>
  <c r="J71" i="36"/>
  <c r="I71" i="36"/>
  <c r="H71" i="36"/>
  <c r="G71" i="36"/>
  <c r="F71" i="36"/>
  <c r="E71" i="36"/>
  <c r="D71" i="36"/>
  <c r="C71" i="36"/>
  <c r="B71" i="36"/>
  <c r="J70" i="36"/>
  <c r="I70" i="36"/>
  <c r="H70" i="36"/>
  <c r="G70" i="36"/>
  <c r="F70" i="36"/>
  <c r="E70" i="36"/>
  <c r="D70" i="36"/>
  <c r="C70" i="36"/>
  <c r="B70" i="36"/>
  <c r="J69" i="36"/>
  <c r="I69" i="36"/>
  <c r="H69" i="36"/>
  <c r="G69" i="36"/>
  <c r="F69" i="36"/>
  <c r="E69" i="36"/>
  <c r="D69" i="36"/>
  <c r="C69" i="36"/>
  <c r="B69" i="36"/>
  <c r="J68" i="36"/>
  <c r="I68" i="36"/>
  <c r="H68" i="36"/>
  <c r="G68" i="36"/>
  <c r="F68" i="36"/>
  <c r="E68" i="36"/>
  <c r="D68" i="36"/>
  <c r="C68" i="36"/>
  <c r="B68" i="36"/>
  <c r="J67" i="36"/>
  <c r="I67" i="36"/>
  <c r="H67" i="36"/>
  <c r="G67" i="36"/>
  <c r="F67" i="36"/>
  <c r="E67" i="36"/>
  <c r="D67" i="36"/>
  <c r="C67" i="36"/>
  <c r="B67" i="36"/>
  <c r="J66" i="36"/>
  <c r="I66" i="36"/>
  <c r="H66" i="36"/>
  <c r="G66" i="36"/>
  <c r="F66" i="36"/>
  <c r="E66" i="36"/>
  <c r="D66" i="36"/>
  <c r="C66" i="36"/>
  <c r="B66" i="36"/>
  <c r="J65" i="36"/>
  <c r="I65" i="36"/>
  <c r="H65" i="36"/>
  <c r="G65" i="36"/>
  <c r="F65" i="36"/>
  <c r="E65" i="36"/>
  <c r="D65" i="36"/>
  <c r="C65" i="36"/>
  <c r="B65" i="36"/>
  <c r="J61" i="36"/>
  <c r="I61" i="36"/>
  <c r="H61" i="36"/>
  <c r="G61" i="36"/>
  <c r="F61" i="36"/>
  <c r="E61" i="36"/>
  <c r="D61" i="36"/>
  <c r="C61" i="36"/>
  <c r="B61" i="36"/>
  <c r="J60" i="36"/>
  <c r="I60" i="36"/>
  <c r="H60" i="36"/>
  <c r="G60" i="36"/>
  <c r="F60" i="36"/>
  <c r="E60" i="36"/>
  <c r="D60" i="36"/>
  <c r="C60" i="36"/>
  <c r="B60" i="36"/>
  <c r="J59" i="36"/>
  <c r="I59" i="36"/>
  <c r="H59" i="36"/>
  <c r="G59" i="36"/>
  <c r="F59" i="36"/>
  <c r="E59" i="36"/>
  <c r="D59" i="36"/>
  <c r="C59" i="36"/>
  <c r="B59" i="36"/>
  <c r="J58" i="36"/>
  <c r="I58" i="36"/>
  <c r="H58" i="36"/>
  <c r="G58" i="36"/>
  <c r="F58" i="36"/>
  <c r="E58" i="36"/>
  <c r="D58" i="36"/>
  <c r="C58" i="36"/>
  <c r="B58" i="36"/>
  <c r="J57" i="36"/>
  <c r="I57" i="36"/>
  <c r="H57" i="36"/>
  <c r="G57" i="36"/>
  <c r="F57" i="36"/>
  <c r="E57" i="36"/>
  <c r="D57" i="36"/>
  <c r="C57" i="36"/>
  <c r="B57" i="36"/>
  <c r="J56" i="36"/>
  <c r="I56" i="36"/>
  <c r="H56" i="36"/>
  <c r="G56" i="36"/>
  <c r="F56" i="36"/>
  <c r="E56" i="36"/>
  <c r="D56" i="36"/>
  <c r="C56" i="36"/>
  <c r="B56" i="36"/>
  <c r="J55" i="36"/>
  <c r="B10" i="36" s="1"/>
  <c r="I55" i="36"/>
  <c r="H55" i="36"/>
  <c r="G55" i="36"/>
  <c r="F55" i="36"/>
  <c r="B6" i="36" s="1"/>
  <c r="E55" i="36"/>
  <c r="D55" i="36"/>
  <c r="C55" i="36"/>
  <c r="B55" i="36"/>
  <c r="J54" i="36"/>
  <c r="I54" i="36"/>
  <c r="H54" i="36"/>
  <c r="G54" i="36"/>
  <c r="B7" i="36" s="1"/>
  <c r="F54" i="36"/>
  <c r="E54" i="36"/>
  <c r="D54" i="36"/>
  <c r="C54" i="36"/>
  <c r="B3" i="36" s="1"/>
  <c r="B54" i="36"/>
  <c r="J53" i="36"/>
  <c r="I53" i="36"/>
  <c r="H53" i="36"/>
  <c r="B8" i="36" s="1"/>
  <c r="G53" i="36"/>
  <c r="F53" i="36"/>
  <c r="E53" i="36"/>
  <c r="D53" i="36"/>
  <c r="B4" i="36" s="1"/>
  <c r="C53" i="36"/>
  <c r="B53" i="36"/>
  <c r="B37" i="36"/>
  <c r="C24" i="36"/>
  <c r="F10" i="36"/>
  <c r="F9" i="36"/>
  <c r="F8" i="36"/>
  <c r="F7" i="36"/>
  <c r="F6" i="36"/>
  <c r="F5" i="36"/>
  <c r="F4" i="36"/>
  <c r="F3" i="36"/>
  <c r="F2" i="36"/>
  <c r="F10" i="32"/>
  <c r="F2" i="32"/>
  <c r="F9" i="32"/>
  <c r="F8" i="32"/>
  <c r="F7" i="32"/>
  <c r="F6" i="32"/>
  <c r="F5" i="32"/>
  <c r="F4" i="32"/>
  <c r="F3" i="32"/>
  <c r="F12" i="32"/>
  <c r="C65" i="32"/>
  <c r="D65" i="32"/>
  <c r="E65" i="32"/>
  <c r="F65" i="32"/>
  <c r="G65" i="32"/>
  <c r="H65" i="32"/>
  <c r="I65" i="32"/>
  <c r="J65" i="32"/>
  <c r="C66" i="32"/>
  <c r="D66" i="32"/>
  <c r="E66" i="32"/>
  <c r="F66" i="32"/>
  <c r="G66" i="32"/>
  <c r="H66" i="32"/>
  <c r="I66" i="32"/>
  <c r="J66" i="32"/>
  <c r="C67" i="32"/>
  <c r="D67" i="32"/>
  <c r="E67" i="32"/>
  <c r="F67" i="32"/>
  <c r="G67" i="32"/>
  <c r="H67" i="32"/>
  <c r="I67" i="32"/>
  <c r="J67" i="32"/>
  <c r="C68" i="32"/>
  <c r="D68" i="32"/>
  <c r="E68" i="32"/>
  <c r="F68" i="32"/>
  <c r="G68" i="32"/>
  <c r="H68" i="32"/>
  <c r="I68" i="32"/>
  <c r="J68" i="32"/>
  <c r="C69" i="32"/>
  <c r="D69" i="32"/>
  <c r="E69" i="32"/>
  <c r="F69" i="32"/>
  <c r="G69" i="32"/>
  <c r="H69" i="32"/>
  <c r="I69" i="32"/>
  <c r="J69" i="32"/>
  <c r="C70" i="32"/>
  <c r="D70" i="32"/>
  <c r="E70" i="32"/>
  <c r="F70" i="32"/>
  <c r="G70" i="32"/>
  <c r="H70" i="32"/>
  <c r="I70" i="32"/>
  <c r="J70" i="32"/>
  <c r="C71" i="32"/>
  <c r="D71" i="32"/>
  <c r="E71" i="32"/>
  <c r="F71" i="32"/>
  <c r="G71" i="32"/>
  <c r="H71" i="32"/>
  <c r="I71" i="32"/>
  <c r="J71" i="32"/>
  <c r="C72" i="32"/>
  <c r="D72" i="32"/>
  <c r="E72" i="32"/>
  <c r="F72" i="32"/>
  <c r="G72" i="32"/>
  <c r="H72" i="32"/>
  <c r="I72" i="32"/>
  <c r="J72" i="32"/>
  <c r="C73" i="32"/>
  <c r="D73" i="32"/>
  <c r="E73" i="32"/>
  <c r="F73" i="32"/>
  <c r="G73" i="32"/>
  <c r="H73" i="32"/>
  <c r="I73" i="32"/>
  <c r="J73" i="32"/>
  <c r="B66" i="32"/>
  <c r="B67" i="32"/>
  <c r="B68" i="32"/>
  <c r="B69" i="32"/>
  <c r="B70" i="32"/>
  <c r="B71" i="32"/>
  <c r="B72" i="32"/>
  <c r="B73" i="32"/>
  <c r="B65" i="32"/>
  <c r="C53" i="32"/>
  <c r="D53" i="32"/>
  <c r="E53" i="32"/>
  <c r="F53" i="32"/>
  <c r="G53" i="32"/>
  <c r="H53" i="32"/>
  <c r="I53" i="32"/>
  <c r="J53" i="32"/>
  <c r="C54" i="32"/>
  <c r="D54" i="32"/>
  <c r="E54" i="32"/>
  <c r="F54" i="32"/>
  <c r="G54" i="32"/>
  <c r="H54" i="32"/>
  <c r="I54" i="32"/>
  <c r="J54" i="32"/>
  <c r="C55" i="32"/>
  <c r="D55" i="32"/>
  <c r="E55" i="32"/>
  <c r="F55" i="32"/>
  <c r="G55" i="32"/>
  <c r="H55" i="32"/>
  <c r="I55" i="32"/>
  <c r="J55" i="32"/>
  <c r="C56" i="32"/>
  <c r="D56" i="32"/>
  <c r="E56" i="32"/>
  <c r="F56" i="32"/>
  <c r="G56" i="32"/>
  <c r="H56" i="32"/>
  <c r="I56" i="32"/>
  <c r="J56" i="32"/>
  <c r="C57" i="32"/>
  <c r="D57" i="32"/>
  <c r="E57" i="32"/>
  <c r="F57" i="32"/>
  <c r="G57" i="32"/>
  <c r="H57" i="32"/>
  <c r="I57" i="32"/>
  <c r="J57" i="32"/>
  <c r="C58" i="32"/>
  <c r="D58" i="32"/>
  <c r="E58" i="32"/>
  <c r="F58" i="32"/>
  <c r="G58" i="32"/>
  <c r="H58" i="32"/>
  <c r="I58" i="32"/>
  <c r="J58" i="32"/>
  <c r="C59" i="32"/>
  <c r="D59" i="32"/>
  <c r="E59" i="32"/>
  <c r="F59" i="32"/>
  <c r="G59" i="32"/>
  <c r="H59" i="32"/>
  <c r="I59" i="32"/>
  <c r="J59" i="32"/>
  <c r="C60" i="32"/>
  <c r="D60" i="32"/>
  <c r="E60" i="32"/>
  <c r="F60" i="32"/>
  <c r="G60" i="32"/>
  <c r="H60" i="32"/>
  <c r="I60" i="32"/>
  <c r="J60" i="32"/>
  <c r="C61" i="32"/>
  <c r="D61" i="32"/>
  <c r="E61" i="32"/>
  <c r="F61" i="32"/>
  <c r="G61" i="32"/>
  <c r="H61" i="32"/>
  <c r="I61" i="32"/>
  <c r="J61" i="32"/>
  <c r="B54" i="32"/>
  <c r="B55" i="32"/>
  <c r="B56" i="32"/>
  <c r="B57" i="32"/>
  <c r="B58" i="32"/>
  <c r="B59" i="32"/>
  <c r="B60" i="32"/>
  <c r="B61" i="32"/>
  <c r="B53" i="32"/>
  <c r="J37" i="32"/>
  <c r="I37" i="32"/>
  <c r="H37" i="32"/>
  <c r="G37" i="32"/>
  <c r="F37" i="32"/>
  <c r="E37" i="32"/>
  <c r="D37" i="32"/>
  <c r="C37" i="32"/>
  <c r="B37" i="32"/>
  <c r="C24" i="32"/>
  <c r="B2" i="36" l="1"/>
  <c r="B5" i="36"/>
  <c r="B9" i="36"/>
  <c r="F11" i="36"/>
  <c r="B2" i="32"/>
  <c r="B7" i="32"/>
  <c r="B3" i="32"/>
  <c r="B10" i="32"/>
  <c r="B6" i="32"/>
  <c r="B9" i="32"/>
  <c r="B5" i="32"/>
  <c r="B8" i="32"/>
  <c r="B4" i="32"/>
  <c r="F11" i="32"/>
  <c r="B2" i="31"/>
  <c r="B3" i="31"/>
  <c r="B4" i="31"/>
  <c r="B5" i="31"/>
  <c r="B6" i="31"/>
  <c r="B7" i="31"/>
  <c r="B8" i="31"/>
  <c r="B9" i="31"/>
  <c r="B10" i="31"/>
  <c r="B37" i="31"/>
  <c r="D37" i="31"/>
  <c r="B11" i="36" l="1"/>
  <c r="B11" i="32"/>
  <c r="C24" i="31"/>
  <c r="C37" i="31"/>
  <c r="E37" i="31"/>
  <c r="F37" i="31"/>
  <c r="G37" i="31"/>
  <c r="H37" i="31"/>
  <c r="I37" i="31"/>
  <c r="J37" i="31"/>
  <c r="B11" i="31" l="1"/>
  <c r="B12" i="31" s="1"/>
</calcChain>
</file>

<file path=xl/sharedStrings.xml><?xml version="1.0" encoding="utf-8"?>
<sst xmlns="http://schemas.openxmlformats.org/spreadsheetml/2006/main" count="261" uniqueCount="33">
  <si>
    <t>Set of Cities</t>
  </si>
  <si>
    <t>Objective</t>
  </si>
  <si>
    <t>Chicago</t>
  </si>
  <si>
    <t>Atlanta</t>
  </si>
  <si>
    <t>New York</t>
  </si>
  <si>
    <t>St. Louis</t>
  </si>
  <si>
    <t>Detroit</t>
  </si>
  <si>
    <t>Cincinnati</t>
  </si>
  <si>
    <t>Pittsburgh</t>
  </si>
  <si>
    <t xml:space="preserve">Charlotte </t>
  </si>
  <si>
    <t>Boston</t>
  </si>
  <si>
    <t>Total Facilites</t>
  </si>
  <si>
    <t>&lt;&lt;&lt;--- Total Distance x Demand</t>
  </si>
  <si>
    <t>&lt;&lt;&lt;-- Average Demand Weighted Distance</t>
  </si>
  <si>
    <t>Must Be Supplied</t>
  </si>
  <si>
    <t>Total Allowed</t>
  </si>
  <si>
    <t>X-i (use = 1)</t>
  </si>
  <si>
    <t>&lt;&lt;&lt;--- Constraint on number of facilities allowed</t>
  </si>
  <si>
    <t>Distance Matrix</t>
  </si>
  <si>
    <t>Y- i,j</t>
  </si>
  <si>
    <t>Map sourc:  batchgeo.com</t>
  </si>
  <si>
    <t>Demand-j</t>
  </si>
  <si>
    <t>HighServiceDist</t>
  </si>
  <si>
    <t>AvgServiceDist</t>
  </si>
  <si>
    <t>MaximumDist</t>
  </si>
  <si>
    <t>0 if distance exceeds HighServiceDIst, 1 if not</t>
  </si>
  <si>
    <t>H-Serv-Test</t>
  </si>
  <si>
    <t>&lt;&lt;&lt;-- AvgServDist*(total demand)</t>
  </si>
  <si>
    <t>Max Dist Contraint</t>
  </si>
  <si>
    <t>0 if distance exceeds MaxServiceDIst, 1 if not</t>
  </si>
  <si>
    <t>Total Demand with High Service</t>
  </si>
  <si>
    <t>High Service Demand</t>
  </si>
  <si>
    <t>constraint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</si>
</sst>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0" borderId="5" xfId="0" applyFont="1" applyBorder="1"/>
    <xf numFmtId="0" fontId="4" fillId="0" borderId="5" xfId="0" applyFont="1" applyBorder="1" applyAlignment="1">
      <alignment horizontal="center"/>
    </xf>
    <xf numFmtId="0" fontId="0" fillId="3" borderId="5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Fill="1" applyBorder="1"/>
    <xf numFmtId="164" fontId="3" fillId="3" borderId="6" xfId="0" applyNumberFormat="1" applyFont="1" applyFill="1" applyBorder="1"/>
    <xf numFmtId="1" fontId="3" fillId="3" borderId="8" xfId="0" applyNumberFormat="1" applyFont="1" applyFill="1" applyBorder="1"/>
    <xf numFmtId="0" fontId="0" fillId="4" borderId="5" xfId="0" applyFill="1" applyBorder="1"/>
    <xf numFmtId="0" fontId="0" fillId="4" borderId="4" xfId="0" applyFill="1" applyBorder="1"/>
    <xf numFmtId="0" fontId="0" fillId="2" borderId="4" xfId="0" applyFill="1" applyBorder="1"/>
    <xf numFmtId="0" fontId="1" fillId="0" borderId="0" xfId="0" applyFont="1" applyFill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164" fontId="1" fillId="0" borderId="6" xfId="1" applyNumberFormat="1" applyBorder="1"/>
    <xf numFmtId="164" fontId="1" fillId="0" borderId="7" xfId="1" applyNumberFormat="1" applyBorder="1"/>
    <xf numFmtId="164" fontId="1" fillId="0" borderId="5" xfId="1" applyNumberFormat="1" applyFont="1" applyBorder="1"/>
    <xf numFmtId="164" fontId="1" fillId="0" borderId="0" xfId="1" applyNumberFormat="1" applyFill="1" applyBorder="1"/>
    <xf numFmtId="164" fontId="1" fillId="0" borderId="12" xfId="1" applyNumberFormat="1" applyFont="1" applyBorder="1"/>
    <xf numFmtId="164" fontId="1" fillId="0" borderId="13" xfId="1" applyNumberFormat="1" applyFont="1" applyBorder="1"/>
    <xf numFmtId="164" fontId="1" fillId="0" borderId="14" xfId="1" applyNumberFormat="1" applyFont="1" applyBorder="1"/>
    <xf numFmtId="164" fontId="1" fillId="0" borderId="15" xfId="1" applyNumberFormat="1" applyFont="1" applyBorder="1"/>
    <xf numFmtId="164" fontId="1" fillId="5" borderId="6" xfId="1" applyNumberFormat="1" applyFill="1" applyBorder="1"/>
    <xf numFmtId="164" fontId="1" fillId="5" borderId="7" xfId="1" applyNumberFormat="1" applyFill="1" applyBorder="1"/>
    <xf numFmtId="164" fontId="1" fillId="5" borderId="8" xfId="1" applyNumberFormat="1" applyFill="1" applyBorder="1"/>
    <xf numFmtId="1" fontId="0" fillId="0" borderId="0" xfId="0" applyNumberFormat="1" applyFill="1" applyBorder="1"/>
    <xf numFmtId="164" fontId="0" fillId="4" borderId="2" xfId="1" applyNumberFormat="1" applyFont="1" applyFill="1" applyBorder="1"/>
    <xf numFmtId="164" fontId="0" fillId="4" borderId="3" xfId="1" applyNumberFormat="1" applyFont="1" applyFill="1" applyBorder="1"/>
    <xf numFmtId="164" fontId="0" fillId="4" borderId="4" xfId="1" applyNumberFormat="1" applyFont="1" applyFill="1" applyBorder="1"/>
    <xf numFmtId="0" fontId="0" fillId="0" borderId="0" xfId="0" applyFont="1" applyFill="1" applyBorder="1"/>
    <xf numFmtId="0" fontId="1" fillId="0" borderId="0" xfId="0" applyFont="1"/>
    <xf numFmtId="0" fontId="0" fillId="0" borderId="17" xfId="0" applyBorder="1"/>
    <xf numFmtId="0" fontId="0" fillId="0" borderId="18" xfId="0" applyBorder="1"/>
    <xf numFmtId="0" fontId="0" fillId="0" borderId="16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1" fillId="0" borderId="16" xfId="0" applyFont="1" applyBorder="1"/>
    <xf numFmtId="164" fontId="0" fillId="0" borderId="0" xfId="0" applyNumberFormat="1"/>
    <xf numFmtId="0" fontId="1" fillId="6" borderId="0" xfId="0" applyFont="1" applyFill="1"/>
    <xf numFmtId="164" fontId="0" fillId="6" borderId="0" xfId="0" applyNumberFormat="1" applyFill="1"/>
    <xf numFmtId="3" fontId="1" fillId="6" borderId="8" xfId="0" applyNumberFormat="1" applyFont="1" applyFill="1" applyBorder="1"/>
    <xf numFmtId="0" fontId="1" fillId="7" borderId="0" xfId="0" applyFont="1" applyFill="1"/>
    <xf numFmtId="3" fontId="3" fillId="0" borderId="8" xfId="0" applyNumberFormat="1" applyFont="1" applyFill="1" applyBorder="1"/>
    <xf numFmtId="0" fontId="1" fillId="6" borderId="5" xfId="0" applyFont="1" applyFill="1" applyBorder="1"/>
    <xf numFmtId="164" fontId="1" fillId="6" borderId="6" xfId="0" applyNumberFormat="1" applyFont="1" applyFill="1" applyBorder="1"/>
    <xf numFmtId="164" fontId="3" fillId="7" borderId="0" xfId="0" applyNumberFormat="1" applyFont="1" applyFill="1"/>
    <xf numFmtId="3" fontId="0" fillId="0" borderId="0" xfId="0" applyNumberFormat="1"/>
    <xf numFmtId="0" fontId="0" fillId="8" borderId="0" xfId="0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2</xdr:row>
      <xdr:rowOff>0</xdr:rowOff>
    </xdr:from>
    <xdr:to>
      <xdr:col>20</xdr:col>
      <xdr:colOff>94631</xdr:colOff>
      <xdr:row>25</xdr:row>
      <xdr:rowOff>147140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91563" y="333375"/>
          <a:ext cx="4952381" cy="398095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2</xdr:row>
      <xdr:rowOff>0</xdr:rowOff>
    </xdr:from>
    <xdr:to>
      <xdr:col>20</xdr:col>
      <xdr:colOff>94631</xdr:colOff>
      <xdr:row>25</xdr:row>
      <xdr:rowOff>147140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96325" y="333375"/>
          <a:ext cx="4971431" cy="393809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2</xdr:row>
      <xdr:rowOff>0</xdr:rowOff>
    </xdr:from>
    <xdr:to>
      <xdr:col>20</xdr:col>
      <xdr:colOff>94631</xdr:colOff>
      <xdr:row>25</xdr:row>
      <xdr:rowOff>147140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86925" y="333375"/>
          <a:ext cx="4971431" cy="39380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tabSelected="1" topLeftCell="A9" zoomScale="110" zoomScaleNormal="110" workbookViewId="0">
      <selection activeCell="A14" sqref="A14:C25"/>
    </sheetView>
  </sheetViews>
  <sheetFormatPr defaultRowHeight="12.75" x14ac:dyDescent="0.2"/>
  <cols>
    <col min="1" max="2" width="15.28515625" customWidth="1"/>
    <col min="3" max="3" width="11.5703125" customWidth="1"/>
    <col min="5" max="6" width="9.85546875" customWidth="1"/>
    <col min="11" max="11" width="13.7109375" customWidth="1"/>
  </cols>
  <sheetData>
    <row r="1" spans="1:4" ht="13.5" thickBot="1" x14ac:dyDescent="0.25">
      <c r="B1" s="8" t="s">
        <v>1</v>
      </c>
    </row>
    <row r="2" spans="1:4" x14ac:dyDescent="0.2">
      <c r="B2" s="22">
        <f>B15*(SUMPRODUCT(B28:B36,B41:B49))</f>
        <v>0</v>
      </c>
    </row>
    <row r="3" spans="1:4" x14ac:dyDescent="0.2">
      <c r="B3" s="23">
        <f>B16*(SUMPRODUCT(C28:C36,C41:C49))</f>
        <v>140140000</v>
      </c>
    </row>
    <row r="4" spans="1:4" x14ac:dyDescent="0.2">
      <c r="B4" s="23">
        <f>B17*(SUMPRODUCT(D28:D36,D41:D49))</f>
        <v>0</v>
      </c>
    </row>
    <row r="5" spans="1:4" x14ac:dyDescent="0.2">
      <c r="B5" s="23">
        <f>B18*(SUMPRODUCT(E28:E36,E41:E49))</f>
        <v>103950000</v>
      </c>
    </row>
    <row r="6" spans="1:4" x14ac:dyDescent="0.2">
      <c r="B6" s="23">
        <f>B19*(SUMPRODUCT(F28:F36,F41:F49))</f>
        <v>254983000</v>
      </c>
    </row>
    <row r="7" spans="1:4" x14ac:dyDescent="0.2">
      <c r="B7" s="23">
        <f>B20*(SUMPRODUCT(G28:G36,G41:G49))</f>
        <v>98568000</v>
      </c>
    </row>
    <row r="8" spans="1:4" x14ac:dyDescent="0.2">
      <c r="B8" s="23">
        <f>B21*(SUMPRODUCT(H28:H36,H41:H49))</f>
        <v>113526000</v>
      </c>
    </row>
    <row r="9" spans="1:4" x14ac:dyDescent="0.2">
      <c r="B9" s="23">
        <f>B22*(SUMPRODUCT(I28:I36,I41:I49))</f>
        <v>0</v>
      </c>
    </row>
    <row r="10" spans="1:4" ht="13.5" thickBot="1" x14ac:dyDescent="0.25">
      <c r="B10" s="23">
        <f>B23*(SUMPRODUCT(J28:J36,J41:J49))</f>
        <v>133590000</v>
      </c>
    </row>
    <row r="11" spans="1:4" x14ac:dyDescent="0.2">
      <c r="B11" s="13">
        <f>SUM(B2:B10)</f>
        <v>844757000</v>
      </c>
      <c r="C11" t="s">
        <v>12</v>
      </c>
    </row>
    <row r="12" spans="1:4" ht="13.5" thickBot="1" x14ac:dyDescent="0.25">
      <c r="B12" s="14">
        <f>B11/SUM(B15:B23)</f>
        <v>55.888653655309298</v>
      </c>
      <c r="C12" t="s">
        <v>13</v>
      </c>
    </row>
    <row r="13" spans="1:4" ht="13.5" thickBot="1" x14ac:dyDescent="0.25"/>
    <row r="14" spans="1:4" ht="13.5" thickBot="1" x14ac:dyDescent="0.25">
      <c r="A14" s="6" t="s">
        <v>0</v>
      </c>
      <c r="B14" s="7" t="s">
        <v>21</v>
      </c>
      <c r="C14" s="6" t="s">
        <v>16</v>
      </c>
      <c r="D14" s="12"/>
    </row>
    <row r="15" spans="1:4" x14ac:dyDescent="0.2">
      <c r="A15" s="9" t="s">
        <v>2</v>
      </c>
      <c r="B15" s="22">
        <v>2870000</v>
      </c>
      <c r="C15" s="30">
        <v>1</v>
      </c>
      <c r="D15" s="12"/>
    </row>
    <row r="16" spans="1:4" x14ac:dyDescent="0.2">
      <c r="A16" s="10" t="s">
        <v>3</v>
      </c>
      <c r="B16" s="23">
        <v>572000</v>
      </c>
      <c r="C16" s="31">
        <v>0</v>
      </c>
      <c r="D16" s="12"/>
    </row>
    <row r="17" spans="1:13" x14ac:dyDescent="0.2">
      <c r="A17" s="10" t="s">
        <v>4</v>
      </c>
      <c r="B17" s="23">
        <v>8450000</v>
      </c>
      <c r="C17" s="31">
        <v>1</v>
      </c>
      <c r="D17" s="12"/>
    </row>
    <row r="18" spans="1:13" x14ac:dyDescent="0.2">
      <c r="A18" s="10" t="s">
        <v>5</v>
      </c>
      <c r="B18" s="23">
        <v>350000</v>
      </c>
      <c r="C18" s="31">
        <v>0</v>
      </c>
      <c r="D18" s="12"/>
    </row>
    <row r="19" spans="1:13" x14ac:dyDescent="0.2">
      <c r="A19" s="10" t="s">
        <v>6</v>
      </c>
      <c r="B19" s="23">
        <v>901000</v>
      </c>
      <c r="C19" s="31">
        <v>0</v>
      </c>
      <c r="D19" s="12"/>
    </row>
    <row r="20" spans="1:13" x14ac:dyDescent="0.2">
      <c r="A20" s="10" t="s">
        <v>7</v>
      </c>
      <c r="B20" s="23">
        <v>333000</v>
      </c>
      <c r="C20" s="31">
        <v>0</v>
      </c>
      <c r="D20" s="12"/>
    </row>
    <row r="21" spans="1:13" x14ac:dyDescent="0.2">
      <c r="A21" s="10" t="s">
        <v>8</v>
      </c>
      <c r="B21" s="23">
        <v>306000</v>
      </c>
      <c r="C21" s="31">
        <v>0</v>
      </c>
      <c r="D21" s="12"/>
    </row>
    <row r="22" spans="1:13" x14ac:dyDescent="0.2">
      <c r="A22" s="10" t="s">
        <v>9</v>
      </c>
      <c r="B22" s="23">
        <v>723000</v>
      </c>
      <c r="C22" s="31">
        <v>1</v>
      </c>
      <c r="D22" s="12"/>
    </row>
    <row r="23" spans="1:13" ht="13.5" thickBot="1" x14ac:dyDescent="0.25">
      <c r="A23" s="11" t="s">
        <v>10</v>
      </c>
      <c r="B23" s="23">
        <v>610000</v>
      </c>
      <c r="C23" s="32">
        <v>0</v>
      </c>
      <c r="D23" s="12"/>
    </row>
    <row r="24" spans="1:13" ht="13.5" thickBot="1" x14ac:dyDescent="0.25">
      <c r="A24" s="1"/>
      <c r="B24" s="24" t="s">
        <v>11</v>
      </c>
      <c r="C24" s="16">
        <f>SUM(C15:C23)</f>
        <v>3</v>
      </c>
      <c r="D24" s="12"/>
    </row>
    <row r="25" spans="1:13" ht="13.5" thickBot="1" x14ac:dyDescent="0.25">
      <c r="A25" s="1"/>
      <c r="B25" s="24" t="s">
        <v>15</v>
      </c>
      <c r="C25" s="17">
        <v>3</v>
      </c>
      <c r="D25" s="12" t="s">
        <v>17</v>
      </c>
    </row>
    <row r="26" spans="1:13" ht="13.5" thickBot="1" x14ac:dyDescent="0.25">
      <c r="A26" s="12"/>
      <c r="B26" s="25"/>
      <c r="C26" s="12"/>
      <c r="D26" s="12"/>
      <c r="K26" s="12"/>
      <c r="L26" s="12"/>
    </row>
    <row r="27" spans="1:13" ht="13.5" thickBot="1" x14ac:dyDescent="0.25">
      <c r="A27" s="6" t="s">
        <v>19</v>
      </c>
      <c r="B27" s="3" t="s">
        <v>2</v>
      </c>
      <c r="C27" s="4" t="s">
        <v>3</v>
      </c>
      <c r="D27" s="4" t="s">
        <v>4</v>
      </c>
      <c r="E27" s="4" t="s">
        <v>5</v>
      </c>
      <c r="F27" s="4" t="s">
        <v>6</v>
      </c>
      <c r="G27" s="4" t="s">
        <v>7</v>
      </c>
      <c r="H27" s="4" t="s">
        <v>8</v>
      </c>
      <c r="I27" s="4" t="s">
        <v>9</v>
      </c>
      <c r="J27" s="5" t="s">
        <v>10</v>
      </c>
      <c r="K27" s="12"/>
      <c r="L27" s="12"/>
      <c r="M27" s="37" t="s">
        <v>20</v>
      </c>
    </row>
    <row r="28" spans="1:13" x14ac:dyDescent="0.2">
      <c r="A28" s="9" t="s">
        <v>2</v>
      </c>
      <c r="B28" s="30">
        <v>1</v>
      </c>
      <c r="C28" s="30">
        <v>0</v>
      </c>
      <c r="D28" s="30">
        <v>0</v>
      </c>
      <c r="E28" s="30">
        <v>1</v>
      </c>
      <c r="F28" s="30">
        <v>1</v>
      </c>
      <c r="G28" s="30">
        <v>1</v>
      </c>
      <c r="H28" s="30">
        <v>0</v>
      </c>
      <c r="I28" s="30">
        <v>0</v>
      </c>
      <c r="J28" s="30">
        <v>0</v>
      </c>
      <c r="K28" s="33"/>
      <c r="L28" s="12"/>
    </row>
    <row r="29" spans="1:13" x14ac:dyDescent="0.2">
      <c r="A29" s="10" t="s">
        <v>3</v>
      </c>
      <c r="B29" s="31">
        <v>0</v>
      </c>
      <c r="C29" s="31">
        <v>0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3"/>
      <c r="L29" s="12"/>
    </row>
    <row r="30" spans="1:13" x14ac:dyDescent="0.2">
      <c r="A30" s="10" t="s">
        <v>4</v>
      </c>
      <c r="B30" s="31">
        <v>0</v>
      </c>
      <c r="C30" s="31">
        <v>0</v>
      </c>
      <c r="D30" s="31">
        <v>1</v>
      </c>
      <c r="E30" s="31">
        <v>0</v>
      </c>
      <c r="F30" s="31">
        <v>0</v>
      </c>
      <c r="G30" s="31">
        <v>0</v>
      </c>
      <c r="H30" s="31">
        <v>1</v>
      </c>
      <c r="I30" s="31">
        <v>0</v>
      </c>
      <c r="J30" s="31">
        <v>1</v>
      </c>
      <c r="K30" s="33"/>
      <c r="L30" s="12"/>
    </row>
    <row r="31" spans="1:13" x14ac:dyDescent="0.2">
      <c r="A31" s="10" t="s">
        <v>5</v>
      </c>
      <c r="B31" s="31">
        <v>0</v>
      </c>
      <c r="C31" s="31">
        <v>0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3"/>
      <c r="L31" s="12"/>
    </row>
    <row r="32" spans="1:13" x14ac:dyDescent="0.2">
      <c r="A32" s="10" t="s">
        <v>6</v>
      </c>
      <c r="B32" s="31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3"/>
      <c r="L32" s="12"/>
    </row>
    <row r="33" spans="1:12" x14ac:dyDescent="0.2">
      <c r="A33" s="10" t="s">
        <v>7</v>
      </c>
      <c r="B33" s="31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3"/>
      <c r="L33" s="12"/>
    </row>
    <row r="34" spans="1:12" x14ac:dyDescent="0.2">
      <c r="A34" s="10" t="s">
        <v>8</v>
      </c>
      <c r="B34" s="31">
        <v>0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3"/>
      <c r="L34" s="12"/>
    </row>
    <row r="35" spans="1:12" x14ac:dyDescent="0.2">
      <c r="A35" s="10" t="s">
        <v>9</v>
      </c>
      <c r="B35" s="31">
        <v>0</v>
      </c>
      <c r="C35" s="31">
        <v>1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  <c r="I35" s="31">
        <v>1</v>
      </c>
      <c r="J35" s="31">
        <v>0</v>
      </c>
      <c r="K35" s="33"/>
      <c r="L35" s="12"/>
    </row>
    <row r="36" spans="1:12" ht="13.5" thickBot="1" x14ac:dyDescent="0.25">
      <c r="A36" s="10" t="s">
        <v>10</v>
      </c>
      <c r="B36" s="32">
        <v>0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3"/>
      <c r="L36" s="12"/>
    </row>
    <row r="37" spans="1:12" ht="13.5" thickBot="1" x14ac:dyDescent="0.25">
      <c r="A37" s="15" t="s">
        <v>14</v>
      </c>
      <c r="B37" s="34">
        <f>SUM(B28:B36)</f>
        <v>1</v>
      </c>
      <c r="C37" s="35">
        <f t="shared" ref="C37:J37" si="0">SUM(C28:C36)</f>
        <v>1</v>
      </c>
      <c r="D37" s="35">
        <f>SUM(D28:D36)</f>
        <v>1</v>
      </c>
      <c r="E37" s="35">
        <f t="shared" si="0"/>
        <v>1</v>
      </c>
      <c r="F37" s="35">
        <f t="shared" si="0"/>
        <v>1</v>
      </c>
      <c r="G37" s="35">
        <f t="shared" si="0"/>
        <v>1</v>
      </c>
      <c r="H37" s="35">
        <f t="shared" si="0"/>
        <v>1</v>
      </c>
      <c r="I37" s="35">
        <f t="shared" si="0"/>
        <v>1</v>
      </c>
      <c r="J37" s="36">
        <f t="shared" si="0"/>
        <v>1</v>
      </c>
    </row>
    <row r="38" spans="1:12" x14ac:dyDescent="0.2">
      <c r="A38" s="18"/>
      <c r="B38" s="12"/>
      <c r="C38" s="12"/>
      <c r="D38" s="12"/>
      <c r="E38" s="12"/>
      <c r="F38" s="12"/>
      <c r="G38" s="12"/>
      <c r="H38" s="12"/>
      <c r="I38" s="12"/>
      <c r="J38" s="12"/>
    </row>
    <row r="39" spans="1:12" ht="13.5" thickBot="1" x14ac:dyDescent="0.25">
      <c r="A39" s="18"/>
      <c r="B39" s="12"/>
      <c r="C39" s="12"/>
      <c r="D39" s="12"/>
      <c r="E39" s="12"/>
      <c r="F39" s="12"/>
      <c r="G39" s="12"/>
      <c r="H39" s="12"/>
      <c r="I39" s="12"/>
      <c r="J39" s="12"/>
    </row>
    <row r="40" spans="1:12" ht="13.5" thickBot="1" x14ac:dyDescent="0.25">
      <c r="A40" s="6" t="s">
        <v>18</v>
      </c>
      <c r="B40" s="3" t="s">
        <v>2</v>
      </c>
      <c r="C40" s="4" t="s">
        <v>3</v>
      </c>
      <c r="D40" s="4" t="s">
        <v>4</v>
      </c>
      <c r="E40" s="4" t="s">
        <v>5</v>
      </c>
      <c r="F40" s="4" t="s">
        <v>6</v>
      </c>
      <c r="G40" s="4" t="s">
        <v>7</v>
      </c>
      <c r="H40" s="4" t="s">
        <v>8</v>
      </c>
      <c r="I40" s="4" t="s">
        <v>9</v>
      </c>
      <c r="J40" s="5" t="s">
        <v>10</v>
      </c>
    </row>
    <row r="41" spans="1:12" x14ac:dyDescent="0.2">
      <c r="A41" s="9" t="s">
        <v>2</v>
      </c>
      <c r="B41" s="19">
        <v>0</v>
      </c>
      <c r="C41" s="26">
        <v>720</v>
      </c>
      <c r="D41" s="26">
        <v>790</v>
      </c>
      <c r="E41" s="26">
        <v>297</v>
      </c>
      <c r="F41" s="26">
        <v>283</v>
      </c>
      <c r="G41" s="26">
        <v>296</v>
      </c>
      <c r="H41" s="26">
        <v>461</v>
      </c>
      <c r="I41" s="26">
        <v>769</v>
      </c>
      <c r="J41" s="28">
        <v>996</v>
      </c>
    </row>
    <row r="42" spans="1:12" x14ac:dyDescent="0.2">
      <c r="A42" s="10" t="s">
        <v>3</v>
      </c>
      <c r="B42" s="27">
        <v>720</v>
      </c>
      <c r="C42" s="1">
        <v>0</v>
      </c>
      <c r="D42" s="1">
        <v>884</v>
      </c>
      <c r="E42" s="1">
        <v>555</v>
      </c>
      <c r="F42" s="1">
        <v>722</v>
      </c>
      <c r="G42" s="1">
        <v>461</v>
      </c>
      <c r="H42" s="1">
        <v>685</v>
      </c>
      <c r="I42" s="1">
        <v>245</v>
      </c>
      <c r="J42" s="20">
        <v>1099</v>
      </c>
    </row>
    <row r="43" spans="1:12" x14ac:dyDescent="0.2">
      <c r="A43" s="10" t="s">
        <v>4</v>
      </c>
      <c r="B43" s="27">
        <v>790</v>
      </c>
      <c r="C43" s="1">
        <v>884</v>
      </c>
      <c r="D43" s="1">
        <v>0</v>
      </c>
      <c r="E43" s="1">
        <v>976</v>
      </c>
      <c r="F43" s="1">
        <v>614</v>
      </c>
      <c r="G43" s="1">
        <v>667</v>
      </c>
      <c r="H43" s="1">
        <v>371</v>
      </c>
      <c r="I43" s="1">
        <v>645</v>
      </c>
      <c r="J43" s="20">
        <v>219</v>
      </c>
    </row>
    <row r="44" spans="1:12" x14ac:dyDescent="0.2">
      <c r="A44" s="10" t="s">
        <v>5</v>
      </c>
      <c r="B44" s="27">
        <v>297</v>
      </c>
      <c r="C44" s="1">
        <v>555</v>
      </c>
      <c r="D44" s="1">
        <v>976</v>
      </c>
      <c r="E44" s="1">
        <v>0</v>
      </c>
      <c r="F44" s="1">
        <v>531</v>
      </c>
      <c r="G44" s="1">
        <v>359</v>
      </c>
      <c r="H44" s="1">
        <v>602</v>
      </c>
      <c r="I44" s="1">
        <v>715</v>
      </c>
      <c r="J44" s="20">
        <v>1217</v>
      </c>
    </row>
    <row r="45" spans="1:12" x14ac:dyDescent="0.2">
      <c r="A45" s="10" t="s">
        <v>6</v>
      </c>
      <c r="B45" s="27">
        <v>283</v>
      </c>
      <c r="C45" s="1">
        <v>722</v>
      </c>
      <c r="D45" s="1">
        <v>614</v>
      </c>
      <c r="E45" s="1">
        <v>531</v>
      </c>
      <c r="F45" s="1">
        <v>0</v>
      </c>
      <c r="G45" s="1">
        <v>263</v>
      </c>
      <c r="H45" s="1">
        <v>286</v>
      </c>
      <c r="I45" s="1">
        <v>629</v>
      </c>
      <c r="J45" s="20">
        <v>721</v>
      </c>
    </row>
    <row r="46" spans="1:12" x14ac:dyDescent="0.2">
      <c r="A46" s="10" t="s">
        <v>7</v>
      </c>
      <c r="B46" s="27">
        <v>296</v>
      </c>
      <c r="C46" s="1">
        <v>461</v>
      </c>
      <c r="D46" s="1">
        <v>667</v>
      </c>
      <c r="E46" s="1">
        <v>359</v>
      </c>
      <c r="F46" s="1">
        <v>263</v>
      </c>
      <c r="G46" s="1">
        <v>0</v>
      </c>
      <c r="H46" s="1">
        <v>288</v>
      </c>
      <c r="I46" s="1">
        <v>479</v>
      </c>
      <c r="J46" s="20">
        <v>907</v>
      </c>
    </row>
    <row r="47" spans="1:12" x14ac:dyDescent="0.2">
      <c r="A47" s="10" t="s">
        <v>8</v>
      </c>
      <c r="B47" s="27">
        <v>461</v>
      </c>
      <c r="C47" s="1">
        <v>685</v>
      </c>
      <c r="D47" s="1">
        <v>371</v>
      </c>
      <c r="E47" s="1">
        <v>602</v>
      </c>
      <c r="F47" s="1">
        <v>286</v>
      </c>
      <c r="G47" s="1">
        <v>288</v>
      </c>
      <c r="H47" s="1">
        <v>0</v>
      </c>
      <c r="I47" s="1">
        <v>448</v>
      </c>
      <c r="J47" s="20">
        <v>589</v>
      </c>
    </row>
    <row r="48" spans="1:12" x14ac:dyDescent="0.2">
      <c r="A48" s="10" t="s">
        <v>9</v>
      </c>
      <c r="B48" s="27">
        <v>769</v>
      </c>
      <c r="C48" s="1">
        <v>245</v>
      </c>
      <c r="D48" s="1">
        <v>645</v>
      </c>
      <c r="E48" s="1">
        <v>715</v>
      </c>
      <c r="F48" s="1">
        <v>629</v>
      </c>
      <c r="G48" s="1">
        <v>479</v>
      </c>
      <c r="H48" s="1">
        <v>448</v>
      </c>
      <c r="I48" s="1">
        <v>0</v>
      </c>
      <c r="J48" s="20">
        <v>867</v>
      </c>
    </row>
    <row r="49" spans="1:10" ht="13.5" thickBot="1" x14ac:dyDescent="0.25">
      <c r="A49" s="11" t="s">
        <v>10</v>
      </c>
      <c r="B49" s="29">
        <v>996</v>
      </c>
      <c r="C49" s="2">
        <v>1099</v>
      </c>
      <c r="D49" s="2">
        <v>219</v>
      </c>
      <c r="E49" s="2">
        <v>1217</v>
      </c>
      <c r="F49" s="2">
        <v>721</v>
      </c>
      <c r="G49" s="2">
        <v>907</v>
      </c>
      <c r="H49" s="2">
        <v>589</v>
      </c>
      <c r="I49" s="2">
        <v>867</v>
      </c>
      <c r="J49" s="21">
        <v>0</v>
      </c>
    </row>
  </sheetData>
  <phoneticPr fontId="2" type="noConversion"/>
  <pageMargins left="0.75" right="0.75" top="1" bottom="1" header="0.5" footer="0.5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3"/>
  <sheetViews>
    <sheetView topLeftCell="A4" zoomScale="110" zoomScaleNormal="110" workbookViewId="0">
      <selection activeCell="A14" sqref="A14:A23"/>
    </sheetView>
  </sheetViews>
  <sheetFormatPr defaultRowHeight="12.75" x14ac:dyDescent="0.2"/>
  <cols>
    <col min="1" max="2" width="15.28515625" customWidth="1"/>
    <col min="3" max="3" width="11.5703125" customWidth="1"/>
    <col min="5" max="5" width="9.85546875" customWidth="1"/>
    <col min="6" max="6" width="17.140625" customWidth="1"/>
    <col min="11" max="11" width="13.7109375" customWidth="1"/>
    <col min="12" max="12" width="16.7109375" customWidth="1"/>
  </cols>
  <sheetData>
    <row r="1" spans="1:8" ht="13.5" thickBot="1" x14ac:dyDescent="0.25">
      <c r="B1" s="8" t="s">
        <v>1</v>
      </c>
      <c r="F1" s="48" t="s">
        <v>28</v>
      </c>
    </row>
    <row r="2" spans="1:8" x14ac:dyDescent="0.2">
      <c r="B2" s="47">
        <f>B$15*(SUMPRODUCT(B$28:B$36,B$53:B$61))</f>
        <v>2870000</v>
      </c>
      <c r="F2" s="47">
        <f>B15*(SUMPRODUCT(B$28:B$36,B$41:B$49))</f>
        <v>0</v>
      </c>
    </row>
    <row r="3" spans="1:8" x14ac:dyDescent="0.2">
      <c r="B3" s="47">
        <f>B$16*(SUMPRODUCT(C$28:C$36,C$53:C$61))</f>
        <v>0</v>
      </c>
      <c r="F3" s="47">
        <f>B16*(SUMPRODUCT(C$28:C$36,C$41:C$49))</f>
        <v>140140000</v>
      </c>
    </row>
    <row r="4" spans="1:8" x14ac:dyDescent="0.2">
      <c r="B4" s="47">
        <f>B$17*(SUMPRODUCT(D$28:D$36,D$53:D$61))</f>
        <v>8450000</v>
      </c>
      <c r="F4" s="47">
        <f>B17*(SUMPRODUCT(D$28:D$36,D$41:D$49))</f>
        <v>0</v>
      </c>
    </row>
    <row r="5" spans="1:8" x14ac:dyDescent="0.2">
      <c r="B5" s="47">
        <f>B$18*(SUMPRODUCT(E$28:E$36,E$53:E$61))</f>
        <v>0</v>
      </c>
      <c r="F5" s="47">
        <f>B18*(SUMPRODUCT(E$28:E$36,E$41:E$49))</f>
        <v>103950000</v>
      </c>
    </row>
    <row r="6" spans="1:8" x14ac:dyDescent="0.2">
      <c r="B6" s="47">
        <f>B$19*(SUMPRODUCT(F$28:F$36,F$53:F$61))</f>
        <v>0</v>
      </c>
      <c r="F6" s="47">
        <f>B19*(SUMPRODUCT(F$28:F$36,F$41:F$49))</f>
        <v>254983000</v>
      </c>
    </row>
    <row r="7" spans="1:8" x14ac:dyDescent="0.2">
      <c r="B7" s="47">
        <f>B$20*(SUMPRODUCT(G$28:G$36,G$53:G$61))</f>
        <v>0</v>
      </c>
      <c r="F7" s="47">
        <f>B20*(SUMPRODUCT(G$28:G$36,G$41:G$49))</f>
        <v>98568000</v>
      </c>
    </row>
    <row r="8" spans="1:8" x14ac:dyDescent="0.2">
      <c r="B8" s="47">
        <f>B$21*(SUMPRODUCT(H$28:H$36,H$53:H$61))</f>
        <v>0</v>
      </c>
      <c r="F8" s="47">
        <f>B21*(SUMPRODUCT(H$28:H$36,H$41:H$49))</f>
        <v>141066000</v>
      </c>
    </row>
    <row r="9" spans="1:8" x14ac:dyDescent="0.2">
      <c r="B9" s="47">
        <f>B$22*(SUMPRODUCT(I$28:I$36,I$53:I$61))</f>
        <v>723000</v>
      </c>
      <c r="F9" s="47">
        <f>B22*(SUMPRODUCT(I$28:I$36,I$41:I$49))</f>
        <v>0</v>
      </c>
    </row>
    <row r="10" spans="1:8" ht="13.5" thickBot="1" x14ac:dyDescent="0.25">
      <c r="B10" s="47">
        <f>B$23*(SUMPRODUCT(J$28:J$36,J$53:J$61))</f>
        <v>0</v>
      </c>
      <c r="F10" s="47">
        <f>B23*(SUMPRODUCT(J$28:J$36,J$41:J$49))</f>
        <v>133590000</v>
      </c>
    </row>
    <row r="11" spans="1:8" x14ac:dyDescent="0.2">
      <c r="B11" s="13">
        <f>SUM(B2:B10)</f>
        <v>12043000</v>
      </c>
      <c r="C11" s="38" t="s">
        <v>30</v>
      </c>
      <c r="F11" s="49">
        <f>SUM(F2:F10)</f>
        <v>872297000</v>
      </c>
      <c r="G11" t="s">
        <v>12</v>
      </c>
    </row>
    <row r="12" spans="1:8" ht="13.5" thickBot="1" x14ac:dyDescent="0.25">
      <c r="C12" s="38"/>
      <c r="F12" s="50">
        <f>H16*SUM(B15:B23)</f>
        <v>4534500000</v>
      </c>
      <c r="G12" t="s">
        <v>27</v>
      </c>
    </row>
    <row r="13" spans="1:8" ht="13.5" thickBot="1" x14ac:dyDescent="0.25">
      <c r="F13">
        <v>0</v>
      </c>
    </row>
    <row r="14" spans="1:8" ht="13.5" thickBot="1" x14ac:dyDescent="0.25">
      <c r="A14" s="6" t="s">
        <v>0</v>
      </c>
      <c r="B14" s="7" t="s">
        <v>21</v>
      </c>
      <c r="C14" s="6" t="s">
        <v>16</v>
      </c>
      <c r="D14" s="12"/>
    </row>
    <row r="15" spans="1:8" x14ac:dyDescent="0.2">
      <c r="A15" s="9" t="s">
        <v>2</v>
      </c>
      <c r="B15" s="22">
        <v>2870000</v>
      </c>
      <c r="C15" s="30">
        <v>1</v>
      </c>
      <c r="D15" s="12"/>
      <c r="F15" s="38" t="s">
        <v>22</v>
      </c>
      <c r="H15" s="57">
        <v>200</v>
      </c>
    </row>
    <row r="16" spans="1:8" x14ac:dyDescent="0.2">
      <c r="A16" s="10" t="s">
        <v>3</v>
      </c>
      <c r="B16" s="23">
        <v>572000</v>
      </c>
      <c r="C16" s="31">
        <v>0</v>
      </c>
      <c r="D16" s="12"/>
      <c r="F16" s="38" t="s">
        <v>23</v>
      </c>
      <c r="H16" s="57">
        <v>300</v>
      </c>
    </row>
    <row r="17" spans="1:13" x14ac:dyDescent="0.2">
      <c r="A17" s="10" t="s">
        <v>4</v>
      </c>
      <c r="B17" s="23">
        <v>8450000</v>
      </c>
      <c r="C17" s="31">
        <v>1</v>
      </c>
      <c r="D17" s="12"/>
      <c r="F17" s="38" t="s">
        <v>24</v>
      </c>
      <c r="H17" s="57">
        <v>700</v>
      </c>
    </row>
    <row r="18" spans="1:13" x14ac:dyDescent="0.2">
      <c r="A18" s="10" t="s">
        <v>5</v>
      </c>
      <c r="B18" s="23">
        <v>350000</v>
      </c>
      <c r="C18" s="31">
        <v>0</v>
      </c>
      <c r="D18" s="12"/>
    </row>
    <row r="19" spans="1:13" x14ac:dyDescent="0.2">
      <c r="A19" s="10" t="s">
        <v>6</v>
      </c>
      <c r="B19" s="23">
        <v>901000</v>
      </c>
      <c r="C19" s="31">
        <v>0</v>
      </c>
      <c r="D19" s="12"/>
    </row>
    <row r="20" spans="1:13" x14ac:dyDescent="0.2">
      <c r="A20" s="10" t="s">
        <v>7</v>
      </c>
      <c r="B20" s="23">
        <v>333000</v>
      </c>
      <c r="C20" s="31">
        <v>0</v>
      </c>
      <c r="D20" s="12"/>
    </row>
    <row r="21" spans="1:13" x14ac:dyDescent="0.2">
      <c r="A21" s="10" t="s">
        <v>8</v>
      </c>
      <c r="B21" s="23">
        <v>306000</v>
      </c>
      <c r="C21" s="31">
        <v>0</v>
      </c>
      <c r="D21" s="12"/>
    </row>
    <row r="22" spans="1:13" x14ac:dyDescent="0.2">
      <c r="A22" s="10" t="s">
        <v>9</v>
      </c>
      <c r="B22" s="23">
        <v>723000</v>
      </c>
      <c r="C22" s="31">
        <v>1</v>
      </c>
      <c r="D22" s="12"/>
    </row>
    <row r="23" spans="1:13" ht="13.5" thickBot="1" x14ac:dyDescent="0.25">
      <c r="A23" s="11" t="s">
        <v>10</v>
      </c>
      <c r="B23" s="23">
        <v>610000</v>
      </c>
      <c r="C23" s="32">
        <v>0</v>
      </c>
      <c r="D23" s="12"/>
    </row>
    <row r="24" spans="1:13" ht="13.5" thickBot="1" x14ac:dyDescent="0.25">
      <c r="A24" s="1"/>
      <c r="B24" s="24" t="s">
        <v>11</v>
      </c>
      <c r="C24" s="16">
        <f>SUM(C15:C23)</f>
        <v>3</v>
      </c>
      <c r="D24" s="12"/>
    </row>
    <row r="25" spans="1:13" ht="13.5" thickBot="1" x14ac:dyDescent="0.25">
      <c r="A25" s="1"/>
      <c r="B25" s="24" t="s">
        <v>15</v>
      </c>
      <c r="C25" s="17">
        <v>3</v>
      </c>
      <c r="D25" s="12" t="s">
        <v>17</v>
      </c>
    </row>
    <row r="26" spans="1:13" ht="13.5" thickBot="1" x14ac:dyDescent="0.25">
      <c r="A26" s="12"/>
      <c r="B26" s="25"/>
      <c r="C26" s="12"/>
      <c r="D26" s="12"/>
      <c r="K26" s="12"/>
      <c r="L26" s="12"/>
    </row>
    <row r="27" spans="1:13" ht="13.5" thickBot="1" x14ac:dyDescent="0.25">
      <c r="A27" s="6" t="s">
        <v>19</v>
      </c>
      <c r="B27" s="3" t="s">
        <v>2</v>
      </c>
      <c r="C27" s="4" t="s">
        <v>3</v>
      </c>
      <c r="D27" s="4" t="s">
        <v>4</v>
      </c>
      <c r="E27" s="4" t="s">
        <v>5</v>
      </c>
      <c r="F27" s="4" t="s">
        <v>6</v>
      </c>
      <c r="G27" s="4" t="s">
        <v>7</v>
      </c>
      <c r="H27" s="4" t="s">
        <v>8</v>
      </c>
      <c r="I27" s="4" t="s">
        <v>9</v>
      </c>
      <c r="J27" s="5" t="s">
        <v>10</v>
      </c>
      <c r="K27" s="12"/>
      <c r="L27" s="12"/>
      <c r="M27" s="37" t="s">
        <v>20</v>
      </c>
    </row>
    <row r="28" spans="1:13" x14ac:dyDescent="0.2">
      <c r="A28" s="9" t="s">
        <v>2</v>
      </c>
      <c r="B28" s="30">
        <v>1</v>
      </c>
      <c r="C28" s="30">
        <v>0</v>
      </c>
      <c r="D28" s="30">
        <v>0</v>
      </c>
      <c r="E28" s="30">
        <v>1</v>
      </c>
      <c r="F28" s="30">
        <v>1</v>
      </c>
      <c r="G28" s="30">
        <v>1</v>
      </c>
      <c r="H28" s="30">
        <v>1</v>
      </c>
      <c r="I28" s="30">
        <v>0</v>
      </c>
      <c r="J28" s="30">
        <v>0</v>
      </c>
      <c r="K28" s="33"/>
      <c r="L28" s="12"/>
    </row>
    <row r="29" spans="1:13" x14ac:dyDescent="0.2">
      <c r="A29" s="10" t="s">
        <v>3</v>
      </c>
      <c r="B29" s="31">
        <v>0</v>
      </c>
      <c r="C29" s="31">
        <v>0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3"/>
      <c r="L29" s="12"/>
    </row>
    <row r="30" spans="1:13" x14ac:dyDescent="0.2">
      <c r="A30" s="10" t="s">
        <v>4</v>
      </c>
      <c r="B30" s="31">
        <v>0</v>
      </c>
      <c r="C30" s="31">
        <v>0</v>
      </c>
      <c r="D30" s="31">
        <v>1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1</v>
      </c>
      <c r="K30" s="33"/>
      <c r="L30" s="12"/>
    </row>
    <row r="31" spans="1:13" x14ac:dyDescent="0.2">
      <c r="A31" s="10" t="s">
        <v>5</v>
      </c>
      <c r="B31" s="31">
        <v>0</v>
      </c>
      <c r="C31" s="31">
        <v>0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3"/>
      <c r="L31" s="12"/>
    </row>
    <row r="32" spans="1:13" x14ac:dyDescent="0.2">
      <c r="A32" s="10" t="s">
        <v>6</v>
      </c>
      <c r="B32" s="31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3"/>
      <c r="L32" s="12"/>
    </row>
    <row r="33" spans="1:12" x14ac:dyDescent="0.2">
      <c r="A33" s="10" t="s">
        <v>7</v>
      </c>
      <c r="B33" s="31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3"/>
      <c r="L33" s="12"/>
    </row>
    <row r="34" spans="1:12" x14ac:dyDescent="0.2">
      <c r="A34" s="10" t="s">
        <v>8</v>
      </c>
      <c r="B34" s="31">
        <v>0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3"/>
      <c r="L34" s="12"/>
    </row>
    <row r="35" spans="1:12" x14ac:dyDescent="0.2">
      <c r="A35" s="10" t="s">
        <v>9</v>
      </c>
      <c r="B35" s="31">
        <v>0</v>
      </c>
      <c r="C35" s="31">
        <v>1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  <c r="I35" s="31">
        <v>1</v>
      </c>
      <c r="J35" s="31">
        <v>0</v>
      </c>
      <c r="K35" s="33"/>
      <c r="L35" s="12"/>
    </row>
    <row r="36" spans="1:12" ht="13.5" thickBot="1" x14ac:dyDescent="0.25">
      <c r="A36" s="10" t="s">
        <v>10</v>
      </c>
      <c r="B36" s="32">
        <v>0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3"/>
      <c r="L36" s="12"/>
    </row>
    <row r="37" spans="1:12" ht="13.5" thickBot="1" x14ac:dyDescent="0.25">
      <c r="A37" s="15" t="s">
        <v>14</v>
      </c>
      <c r="B37" s="34">
        <f>SUM(B28:B36)</f>
        <v>1</v>
      </c>
      <c r="C37" s="35">
        <f t="shared" ref="C37:J37" si="0">SUM(C28:C36)</f>
        <v>1</v>
      </c>
      <c r="D37" s="35">
        <f>SUM(D28:D36)</f>
        <v>1</v>
      </c>
      <c r="E37" s="35">
        <f t="shared" si="0"/>
        <v>1</v>
      </c>
      <c r="F37" s="35">
        <f t="shared" si="0"/>
        <v>1</v>
      </c>
      <c r="G37" s="35">
        <f t="shared" si="0"/>
        <v>1</v>
      </c>
      <c r="H37" s="35">
        <f t="shared" si="0"/>
        <v>1</v>
      </c>
      <c r="I37" s="35">
        <f>SUM(I28:I36)</f>
        <v>1</v>
      </c>
      <c r="J37" s="36">
        <f t="shared" si="0"/>
        <v>1</v>
      </c>
    </row>
    <row r="38" spans="1:12" x14ac:dyDescent="0.2">
      <c r="A38" s="18"/>
      <c r="B38" s="12"/>
      <c r="C38" s="12"/>
      <c r="D38" s="12"/>
      <c r="E38" s="12"/>
      <c r="F38" s="12"/>
      <c r="G38" s="12"/>
      <c r="H38" s="12"/>
      <c r="I38" s="12"/>
      <c r="J38" s="12"/>
    </row>
    <row r="39" spans="1:12" ht="13.5" thickBot="1" x14ac:dyDescent="0.25">
      <c r="A39" s="18"/>
      <c r="B39" s="12"/>
      <c r="C39" s="12"/>
      <c r="D39" s="12"/>
      <c r="E39" s="12"/>
      <c r="F39" s="12"/>
      <c r="G39" s="12"/>
      <c r="H39" s="12"/>
      <c r="I39" s="12"/>
      <c r="J39" s="12"/>
    </row>
    <row r="40" spans="1:12" ht="13.5" thickBot="1" x14ac:dyDescent="0.25">
      <c r="A40" s="6" t="s">
        <v>18</v>
      </c>
      <c r="B40" s="3" t="s">
        <v>2</v>
      </c>
      <c r="C40" s="4" t="s">
        <v>3</v>
      </c>
      <c r="D40" s="4" t="s">
        <v>4</v>
      </c>
      <c r="E40" s="4" t="s">
        <v>5</v>
      </c>
      <c r="F40" s="4" t="s">
        <v>6</v>
      </c>
      <c r="G40" s="4" t="s">
        <v>7</v>
      </c>
      <c r="H40" s="4" t="s">
        <v>8</v>
      </c>
      <c r="I40" s="4" t="s">
        <v>9</v>
      </c>
      <c r="J40" s="5" t="s">
        <v>10</v>
      </c>
    </row>
    <row r="41" spans="1:12" x14ac:dyDescent="0.2">
      <c r="A41" s="9" t="s">
        <v>2</v>
      </c>
      <c r="B41" s="19">
        <v>0</v>
      </c>
      <c r="C41" s="26">
        <v>720</v>
      </c>
      <c r="D41" s="26">
        <v>790</v>
      </c>
      <c r="E41" s="26">
        <v>297</v>
      </c>
      <c r="F41" s="26">
        <v>283</v>
      </c>
      <c r="G41" s="26">
        <v>296</v>
      </c>
      <c r="H41" s="26">
        <v>461</v>
      </c>
      <c r="I41" s="26">
        <v>769</v>
      </c>
      <c r="J41" s="28">
        <v>996</v>
      </c>
    </row>
    <row r="42" spans="1:12" x14ac:dyDescent="0.2">
      <c r="A42" s="10" t="s">
        <v>3</v>
      </c>
      <c r="B42" s="27">
        <v>720</v>
      </c>
      <c r="C42" s="1">
        <v>0</v>
      </c>
      <c r="D42" s="1">
        <v>884</v>
      </c>
      <c r="E42" s="1">
        <v>555</v>
      </c>
      <c r="F42" s="1">
        <v>722</v>
      </c>
      <c r="G42" s="1">
        <v>461</v>
      </c>
      <c r="H42" s="1">
        <v>685</v>
      </c>
      <c r="I42" s="1">
        <v>245</v>
      </c>
      <c r="J42" s="20">
        <v>1099</v>
      </c>
    </row>
    <row r="43" spans="1:12" x14ac:dyDescent="0.2">
      <c r="A43" s="10" t="s">
        <v>4</v>
      </c>
      <c r="B43" s="27">
        <v>790</v>
      </c>
      <c r="C43" s="1">
        <v>884</v>
      </c>
      <c r="D43" s="1">
        <v>0</v>
      </c>
      <c r="E43" s="1">
        <v>976</v>
      </c>
      <c r="F43" s="1">
        <v>614</v>
      </c>
      <c r="G43" s="1">
        <v>667</v>
      </c>
      <c r="H43" s="1">
        <v>371</v>
      </c>
      <c r="I43" s="1">
        <v>645</v>
      </c>
      <c r="J43" s="20">
        <v>219</v>
      </c>
    </row>
    <row r="44" spans="1:12" x14ac:dyDescent="0.2">
      <c r="A44" s="10" t="s">
        <v>5</v>
      </c>
      <c r="B44" s="27">
        <v>297</v>
      </c>
      <c r="C44" s="1">
        <v>555</v>
      </c>
      <c r="D44" s="1">
        <v>976</v>
      </c>
      <c r="E44" s="1">
        <v>0</v>
      </c>
      <c r="F44" s="1">
        <v>531</v>
      </c>
      <c r="G44" s="1">
        <v>359</v>
      </c>
      <c r="H44" s="1">
        <v>602</v>
      </c>
      <c r="I44" s="1">
        <v>715</v>
      </c>
      <c r="J44" s="20">
        <v>1217</v>
      </c>
    </row>
    <row r="45" spans="1:12" x14ac:dyDescent="0.2">
      <c r="A45" s="10" t="s">
        <v>6</v>
      </c>
      <c r="B45" s="27">
        <v>283</v>
      </c>
      <c r="C45" s="1">
        <v>722</v>
      </c>
      <c r="D45" s="1">
        <v>614</v>
      </c>
      <c r="E45" s="1">
        <v>531</v>
      </c>
      <c r="F45" s="1">
        <v>0</v>
      </c>
      <c r="G45" s="1">
        <v>263</v>
      </c>
      <c r="H45" s="1">
        <v>286</v>
      </c>
      <c r="I45" s="1">
        <v>629</v>
      </c>
      <c r="J45" s="20">
        <v>721</v>
      </c>
    </row>
    <row r="46" spans="1:12" x14ac:dyDescent="0.2">
      <c r="A46" s="10" t="s">
        <v>7</v>
      </c>
      <c r="B46" s="27">
        <v>296</v>
      </c>
      <c r="C46" s="1">
        <v>461</v>
      </c>
      <c r="D46" s="1">
        <v>667</v>
      </c>
      <c r="E46" s="1">
        <v>359</v>
      </c>
      <c r="F46" s="1">
        <v>263</v>
      </c>
      <c r="G46" s="1">
        <v>0</v>
      </c>
      <c r="H46" s="1">
        <v>288</v>
      </c>
      <c r="I46" s="1">
        <v>479</v>
      </c>
      <c r="J46" s="20">
        <v>907</v>
      </c>
    </row>
    <row r="47" spans="1:12" x14ac:dyDescent="0.2">
      <c r="A47" s="10" t="s">
        <v>8</v>
      </c>
      <c r="B47" s="27">
        <v>461</v>
      </c>
      <c r="C47" s="1">
        <v>685</v>
      </c>
      <c r="D47" s="1">
        <v>371</v>
      </c>
      <c r="E47" s="1">
        <v>602</v>
      </c>
      <c r="F47" s="1">
        <v>286</v>
      </c>
      <c r="G47" s="1">
        <v>288</v>
      </c>
      <c r="H47" s="1">
        <v>0</v>
      </c>
      <c r="I47" s="1">
        <v>448</v>
      </c>
      <c r="J47" s="20">
        <v>589</v>
      </c>
    </row>
    <row r="48" spans="1:12" x14ac:dyDescent="0.2">
      <c r="A48" s="10" t="s">
        <v>9</v>
      </c>
      <c r="B48" s="27">
        <v>769</v>
      </c>
      <c r="C48" s="1">
        <v>245</v>
      </c>
      <c r="D48" s="1">
        <v>645</v>
      </c>
      <c r="E48" s="1">
        <v>715</v>
      </c>
      <c r="F48" s="1">
        <v>629</v>
      </c>
      <c r="G48" s="1">
        <v>479</v>
      </c>
      <c r="H48" s="1">
        <v>448</v>
      </c>
      <c r="I48" s="1">
        <v>0</v>
      </c>
      <c r="J48" s="20">
        <v>867</v>
      </c>
    </row>
    <row r="49" spans="1:12" ht="13.5" thickBot="1" x14ac:dyDescent="0.25">
      <c r="A49" s="11" t="s">
        <v>10</v>
      </c>
      <c r="B49" s="29">
        <v>996</v>
      </c>
      <c r="C49" s="2">
        <v>1099</v>
      </c>
      <c r="D49" s="2">
        <v>219</v>
      </c>
      <c r="E49" s="2">
        <v>1217</v>
      </c>
      <c r="F49" s="2">
        <v>721</v>
      </c>
      <c r="G49" s="2">
        <v>907</v>
      </c>
      <c r="H49" s="2">
        <v>589</v>
      </c>
      <c r="I49" s="2">
        <v>867</v>
      </c>
      <c r="J49" s="21">
        <v>0</v>
      </c>
    </row>
    <row r="51" spans="1:12" x14ac:dyDescent="0.2">
      <c r="A51" s="38" t="s">
        <v>25</v>
      </c>
    </row>
    <row r="52" spans="1:12" x14ac:dyDescent="0.2">
      <c r="A52" s="46" t="s">
        <v>26</v>
      </c>
      <c r="B52" s="40" t="s">
        <v>2</v>
      </c>
      <c r="C52" s="40" t="s">
        <v>3</v>
      </c>
      <c r="D52" s="40" t="s">
        <v>4</v>
      </c>
      <c r="E52" s="40" t="s">
        <v>5</v>
      </c>
      <c r="F52" s="40" t="s">
        <v>6</v>
      </c>
      <c r="G52" s="40" t="s">
        <v>7</v>
      </c>
      <c r="H52" s="40" t="s">
        <v>8</v>
      </c>
      <c r="I52" s="40" t="s">
        <v>9</v>
      </c>
      <c r="J52" s="41" t="s">
        <v>10</v>
      </c>
      <c r="L52" s="38"/>
    </row>
    <row r="53" spans="1:12" x14ac:dyDescent="0.2">
      <c r="A53" s="42" t="s">
        <v>2</v>
      </c>
      <c r="B53" s="44">
        <f t="shared" ref="B53:J53" si="1">IF(B41&gt;$H$15,0,1)</f>
        <v>1</v>
      </c>
      <c r="C53" s="44">
        <f t="shared" si="1"/>
        <v>0</v>
      </c>
      <c r="D53" s="44">
        <f t="shared" si="1"/>
        <v>0</v>
      </c>
      <c r="E53" s="44">
        <f t="shared" si="1"/>
        <v>0</v>
      </c>
      <c r="F53" s="44">
        <f t="shared" si="1"/>
        <v>0</v>
      </c>
      <c r="G53" s="44">
        <f t="shared" si="1"/>
        <v>0</v>
      </c>
      <c r="H53" s="44">
        <f t="shared" si="1"/>
        <v>0</v>
      </c>
      <c r="I53" s="44">
        <f t="shared" si="1"/>
        <v>0</v>
      </c>
      <c r="J53" s="45">
        <f t="shared" si="1"/>
        <v>0</v>
      </c>
    </row>
    <row r="54" spans="1:12" x14ac:dyDescent="0.2">
      <c r="A54" s="42" t="s">
        <v>3</v>
      </c>
      <c r="B54" s="44">
        <f t="shared" ref="B54:J54" si="2">IF(B42&gt;$H$15,0,1)</f>
        <v>0</v>
      </c>
      <c r="C54" s="44">
        <f t="shared" si="2"/>
        <v>1</v>
      </c>
      <c r="D54" s="44">
        <f t="shared" si="2"/>
        <v>0</v>
      </c>
      <c r="E54" s="44">
        <f t="shared" si="2"/>
        <v>0</v>
      </c>
      <c r="F54" s="44">
        <f t="shared" si="2"/>
        <v>0</v>
      </c>
      <c r="G54" s="44">
        <f t="shared" si="2"/>
        <v>0</v>
      </c>
      <c r="H54" s="44">
        <f t="shared" si="2"/>
        <v>0</v>
      </c>
      <c r="I54" s="44">
        <f t="shared" si="2"/>
        <v>0</v>
      </c>
      <c r="J54" s="45">
        <f t="shared" si="2"/>
        <v>0</v>
      </c>
    </row>
    <row r="55" spans="1:12" x14ac:dyDescent="0.2">
      <c r="A55" s="42" t="s">
        <v>4</v>
      </c>
      <c r="B55" s="44">
        <f t="shared" ref="B55:J55" si="3">IF(B43&gt;$H$15,0,1)</f>
        <v>0</v>
      </c>
      <c r="C55" s="44">
        <f t="shared" si="3"/>
        <v>0</v>
      </c>
      <c r="D55" s="44">
        <f t="shared" si="3"/>
        <v>1</v>
      </c>
      <c r="E55" s="44">
        <f t="shared" si="3"/>
        <v>0</v>
      </c>
      <c r="F55" s="44">
        <f t="shared" si="3"/>
        <v>0</v>
      </c>
      <c r="G55" s="44">
        <f t="shared" si="3"/>
        <v>0</v>
      </c>
      <c r="H55" s="44">
        <f t="shared" si="3"/>
        <v>0</v>
      </c>
      <c r="I55" s="44">
        <f t="shared" si="3"/>
        <v>0</v>
      </c>
      <c r="J55" s="45">
        <f t="shared" si="3"/>
        <v>0</v>
      </c>
    </row>
    <row r="56" spans="1:12" x14ac:dyDescent="0.2">
      <c r="A56" s="42" t="s">
        <v>5</v>
      </c>
      <c r="B56" s="44">
        <f t="shared" ref="B56:J56" si="4">IF(B44&gt;$H$15,0,1)</f>
        <v>0</v>
      </c>
      <c r="C56" s="44">
        <f t="shared" si="4"/>
        <v>0</v>
      </c>
      <c r="D56" s="44">
        <f t="shared" si="4"/>
        <v>0</v>
      </c>
      <c r="E56" s="44">
        <f t="shared" si="4"/>
        <v>1</v>
      </c>
      <c r="F56" s="44">
        <f t="shared" si="4"/>
        <v>0</v>
      </c>
      <c r="G56" s="44">
        <f t="shared" si="4"/>
        <v>0</v>
      </c>
      <c r="H56" s="44">
        <f t="shared" si="4"/>
        <v>0</v>
      </c>
      <c r="I56" s="44">
        <f t="shared" si="4"/>
        <v>0</v>
      </c>
      <c r="J56" s="45">
        <f t="shared" si="4"/>
        <v>0</v>
      </c>
    </row>
    <row r="57" spans="1:12" x14ac:dyDescent="0.2">
      <c r="A57" s="42" t="s">
        <v>6</v>
      </c>
      <c r="B57" s="44">
        <f t="shared" ref="B57:J57" si="5">IF(B45&gt;$H$15,0,1)</f>
        <v>0</v>
      </c>
      <c r="C57" s="44">
        <f t="shared" si="5"/>
        <v>0</v>
      </c>
      <c r="D57" s="44">
        <f t="shared" si="5"/>
        <v>0</v>
      </c>
      <c r="E57" s="44">
        <f t="shared" si="5"/>
        <v>0</v>
      </c>
      <c r="F57" s="44">
        <f t="shared" si="5"/>
        <v>1</v>
      </c>
      <c r="G57" s="44">
        <f t="shared" si="5"/>
        <v>0</v>
      </c>
      <c r="H57" s="44">
        <f t="shared" si="5"/>
        <v>0</v>
      </c>
      <c r="I57" s="44">
        <f t="shared" si="5"/>
        <v>0</v>
      </c>
      <c r="J57" s="45">
        <f t="shared" si="5"/>
        <v>0</v>
      </c>
    </row>
    <row r="58" spans="1:12" x14ac:dyDescent="0.2">
      <c r="A58" s="42" t="s">
        <v>7</v>
      </c>
      <c r="B58" s="44">
        <f t="shared" ref="B58:J58" si="6">IF(B46&gt;$H$15,0,1)</f>
        <v>0</v>
      </c>
      <c r="C58" s="44">
        <f t="shared" si="6"/>
        <v>0</v>
      </c>
      <c r="D58" s="44">
        <f t="shared" si="6"/>
        <v>0</v>
      </c>
      <c r="E58" s="44">
        <f t="shared" si="6"/>
        <v>0</v>
      </c>
      <c r="F58" s="44">
        <f t="shared" si="6"/>
        <v>0</v>
      </c>
      <c r="G58" s="44">
        <f t="shared" si="6"/>
        <v>1</v>
      </c>
      <c r="H58" s="44">
        <f t="shared" si="6"/>
        <v>0</v>
      </c>
      <c r="I58" s="44">
        <f t="shared" si="6"/>
        <v>0</v>
      </c>
      <c r="J58" s="45">
        <f t="shared" si="6"/>
        <v>0</v>
      </c>
    </row>
    <row r="59" spans="1:12" x14ac:dyDescent="0.2">
      <c r="A59" s="42" t="s">
        <v>8</v>
      </c>
      <c r="B59" s="44">
        <f t="shared" ref="B59:J59" si="7">IF(B47&gt;$H$15,0,1)</f>
        <v>0</v>
      </c>
      <c r="C59" s="44">
        <f t="shared" si="7"/>
        <v>0</v>
      </c>
      <c r="D59" s="44">
        <f t="shared" si="7"/>
        <v>0</v>
      </c>
      <c r="E59" s="44">
        <f t="shared" si="7"/>
        <v>0</v>
      </c>
      <c r="F59" s="44">
        <f t="shared" si="7"/>
        <v>0</v>
      </c>
      <c r="G59" s="44">
        <f t="shared" si="7"/>
        <v>0</v>
      </c>
      <c r="H59" s="44">
        <f t="shared" si="7"/>
        <v>1</v>
      </c>
      <c r="I59" s="44">
        <f t="shared" si="7"/>
        <v>0</v>
      </c>
      <c r="J59" s="45">
        <f t="shared" si="7"/>
        <v>0</v>
      </c>
    </row>
    <row r="60" spans="1:12" x14ac:dyDescent="0.2">
      <c r="A60" s="42" t="s">
        <v>9</v>
      </c>
      <c r="B60" s="44">
        <f t="shared" ref="B60:J60" si="8">IF(B48&gt;$H$15,0,1)</f>
        <v>0</v>
      </c>
      <c r="C60" s="44">
        <f t="shared" si="8"/>
        <v>0</v>
      </c>
      <c r="D60" s="44">
        <f t="shared" si="8"/>
        <v>0</v>
      </c>
      <c r="E60" s="44">
        <f t="shared" si="8"/>
        <v>0</v>
      </c>
      <c r="F60" s="44">
        <f t="shared" si="8"/>
        <v>0</v>
      </c>
      <c r="G60" s="44">
        <f t="shared" si="8"/>
        <v>0</v>
      </c>
      <c r="H60" s="44">
        <f t="shared" si="8"/>
        <v>0</v>
      </c>
      <c r="I60" s="44">
        <f t="shared" si="8"/>
        <v>1</v>
      </c>
      <c r="J60" s="45">
        <f t="shared" si="8"/>
        <v>0</v>
      </c>
    </row>
    <row r="61" spans="1:12" x14ac:dyDescent="0.2">
      <c r="A61" s="43" t="s">
        <v>10</v>
      </c>
      <c r="B61" s="39">
        <f t="shared" ref="B61:J61" si="9">IF(B49&gt;$H$15,0,1)</f>
        <v>0</v>
      </c>
      <c r="C61" s="39">
        <f t="shared" si="9"/>
        <v>0</v>
      </c>
      <c r="D61" s="39">
        <f t="shared" si="9"/>
        <v>0</v>
      </c>
      <c r="E61" s="39">
        <f t="shared" si="9"/>
        <v>0</v>
      </c>
      <c r="F61" s="39">
        <f t="shared" si="9"/>
        <v>0</v>
      </c>
      <c r="G61" s="39">
        <f t="shared" si="9"/>
        <v>0</v>
      </c>
      <c r="H61" s="39">
        <f t="shared" si="9"/>
        <v>0</v>
      </c>
      <c r="I61" s="39">
        <f t="shared" si="9"/>
        <v>0</v>
      </c>
      <c r="J61" s="41">
        <f t="shared" si="9"/>
        <v>1</v>
      </c>
    </row>
    <row r="63" spans="1:12" x14ac:dyDescent="0.2">
      <c r="A63" s="38" t="s">
        <v>29</v>
      </c>
    </row>
    <row r="64" spans="1:12" x14ac:dyDescent="0.2">
      <c r="A64" s="41"/>
      <c r="B64" s="40" t="s">
        <v>2</v>
      </c>
      <c r="C64" s="40" t="s">
        <v>3</v>
      </c>
      <c r="D64" s="40" t="s">
        <v>4</v>
      </c>
      <c r="E64" s="40" t="s">
        <v>5</v>
      </c>
      <c r="F64" s="40" t="s">
        <v>6</v>
      </c>
      <c r="G64" s="40" t="s">
        <v>7</v>
      </c>
      <c r="H64" s="40" t="s">
        <v>8</v>
      </c>
      <c r="I64" s="40" t="s">
        <v>9</v>
      </c>
      <c r="J64" s="41" t="s">
        <v>10</v>
      </c>
    </row>
    <row r="65" spans="1:10" x14ac:dyDescent="0.2">
      <c r="A65" s="42" t="s">
        <v>2</v>
      </c>
      <c r="B65" s="44">
        <f t="shared" ref="B65:J65" si="10">IF(B41&gt;$H$17,0,1)</f>
        <v>1</v>
      </c>
      <c r="C65" s="44">
        <f t="shared" si="10"/>
        <v>0</v>
      </c>
      <c r="D65" s="44">
        <f t="shared" si="10"/>
        <v>0</v>
      </c>
      <c r="E65" s="44">
        <f t="shared" si="10"/>
        <v>1</v>
      </c>
      <c r="F65" s="44">
        <f t="shared" si="10"/>
        <v>1</v>
      </c>
      <c r="G65" s="44">
        <f t="shared" si="10"/>
        <v>1</v>
      </c>
      <c r="H65" s="44">
        <f t="shared" si="10"/>
        <v>1</v>
      </c>
      <c r="I65" s="44">
        <f t="shared" si="10"/>
        <v>0</v>
      </c>
      <c r="J65" s="45">
        <f t="shared" si="10"/>
        <v>0</v>
      </c>
    </row>
    <row r="66" spans="1:10" x14ac:dyDescent="0.2">
      <c r="A66" s="42" t="s">
        <v>3</v>
      </c>
      <c r="B66" s="44">
        <f t="shared" ref="B66:J66" si="11">IF(B42&gt;$H$17,0,1)</f>
        <v>0</v>
      </c>
      <c r="C66" s="44">
        <f t="shared" si="11"/>
        <v>1</v>
      </c>
      <c r="D66" s="44">
        <f t="shared" si="11"/>
        <v>0</v>
      </c>
      <c r="E66" s="44">
        <f t="shared" si="11"/>
        <v>1</v>
      </c>
      <c r="F66" s="44">
        <f t="shared" si="11"/>
        <v>0</v>
      </c>
      <c r="G66" s="44">
        <f t="shared" si="11"/>
        <v>1</v>
      </c>
      <c r="H66" s="44">
        <f t="shared" si="11"/>
        <v>1</v>
      </c>
      <c r="I66" s="44">
        <f t="shared" si="11"/>
        <v>1</v>
      </c>
      <c r="J66" s="45">
        <f t="shared" si="11"/>
        <v>0</v>
      </c>
    </row>
    <row r="67" spans="1:10" x14ac:dyDescent="0.2">
      <c r="A67" s="42" t="s">
        <v>4</v>
      </c>
      <c r="B67" s="44">
        <f t="shared" ref="B67:J67" si="12">IF(B43&gt;$H$17,0,1)</f>
        <v>0</v>
      </c>
      <c r="C67" s="44">
        <f t="shared" si="12"/>
        <v>0</v>
      </c>
      <c r="D67" s="44">
        <f t="shared" si="12"/>
        <v>1</v>
      </c>
      <c r="E67" s="44">
        <f t="shared" si="12"/>
        <v>0</v>
      </c>
      <c r="F67" s="44">
        <f t="shared" si="12"/>
        <v>1</v>
      </c>
      <c r="G67" s="44">
        <f t="shared" si="12"/>
        <v>1</v>
      </c>
      <c r="H67" s="44">
        <f t="shared" si="12"/>
        <v>1</v>
      </c>
      <c r="I67" s="44">
        <f t="shared" si="12"/>
        <v>1</v>
      </c>
      <c r="J67" s="45">
        <f t="shared" si="12"/>
        <v>1</v>
      </c>
    </row>
    <row r="68" spans="1:10" x14ac:dyDescent="0.2">
      <c r="A68" s="42" t="s">
        <v>5</v>
      </c>
      <c r="B68" s="44">
        <f t="shared" ref="B68:J68" si="13">IF(B44&gt;$H$17,0,1)</f>
        <v>1</v>
      </c>
      <c r="C68" s="44">
        <f t="shared" si="13"/>
        <v>1</v>
      </c>
      <c r="D68" s="44">
        <f t="shared" si="13"/>
        <v>0</v>
      </c>
      <c r="E68" s="44">
        <f t="shared" si="13"/>
        <v>1</v>
      </c>
      <c r="F68" s="44">
        <f t="shared" si="13"/>
        <v>1</v>
      </c>
      <c r="G68" s="44">
        <f t="shared" si="13"/>
        <v>1</v>
      </c>
      <c r="H68" s="44">
        <f t="shared" si="13"/>
        <v>1</v>
      </c>
      <c r="I68" s="44">
        <f t="shared" si="13"/>
        <v>0</v>
      </c>
      <c r="J68" s="45">
        <f t="shared" si="13"/>
        <v>0</v>
      </c>
    </row>
    <row r="69" spans="1:10" x14ac:dyDescent="0.2">
      <c r="A69" s="42" t="s">
        <v>6</v>
      </c>
      <c r="B69" s="44">
        <f t="shared" ref="B69:J69" si="14">IF(B45&gt;$H$17,0,1)</f>
        <v>1</v>
      </c>
      <c r="C69" s="44">
        <f t="shared" si="14"/>
        <v>0</v>
      </c>
      <c r="D69" s="44">
        <f t="shared" si="14"/>
        <v>1</v>
      </c>
      <c r="E69" s="44">
        <f t="shared" si="14"/>
        <v>1</v>
      </c>
      <c r="F69" s="44">
        <f t="shared" si="14"/>
        <v>1</v>
      </c>
      <c r="G69" s="44">
        <f t="shared" si="14"/>
        <v>1</v>
      </c>
      <c r="H69" s="44">
        <f t="shared" si="14"/>
        <v>1</v>
      </c>
      <c r="I69" s="44">
        <f t="shared" si="14"/>
        <v>1</v>
      </c>
      <c r="J69" s="45">
        <f t="shared" si="14"/>
        <v>0</v>
      </c>
    </row>
    <row r="70" spans="1:10" x14ac:dyDescent="0.2">
      <c r="A70" s="42" t="s">
        <v>7</v>
      </c>
      <c r="B70" s="44">
        <f t="shared" ref="B70:J70" si="15">IF(B46&gt;$H$17,0,1)</f>
        <v>1</v>
      </c>
      <c r="C70" s="44">
        <f t="shared" si="15"/>
        <v>1</v>
      </c>
      <c r="D70" s="44">
        <f t="shared" si="15"/>
        <v>1</v>
      </c>
      <c r="E70" s="44">
        <f t="shared" si="15"/>
        <v>1</v>
      </c>
      <c r="F70" s="44">
        <f t="shared" si="15"/>
        <v>1</v>
      </c>
      <c r="G70" s="44">
        <f t="shared" si="15"/>
        <v>1</v>
      </c>
      <c r="H70" s="44">
        <f t="shared" si="15"/>
        <v>1</v>
      </c>
      <c r="I70" s="44">
        <f t="shared" si="15"/>
        <v>1</v>
      </c>
      <c r="J70" s="45">
        <f t="shared" si="15"/>
        <v>0</v>
      </c>
    </row>
    <row r="71" spans="1:10" x14ac:dyDescent="0.2">
      <c r="A71" s="42" t="s">
        <v>8</v>
      </c>
      <c r="B71" s="44">
        <f t="shared" ref="B71:J71" si="16">IF(B47&gt;$H$17,0,1)</f>
        <v>1</v>
      </c>
      <c r="C71" s="44">
        <f t="shared" si="16"/>
        <v>1</v>
      </c>
      <c r="D71" s="44">
        <f t="shared" si="16"/>
        <v>1</v>
      </c>
      <c r="E71" s="44">
        <f t="shared" si="16"/>
        <v>1</v>
      </c>
      <c r="F71" s="44">
        <f t="shared" si="16"/>
        <v>1</v>
      </c>
      <c r="G71" s="44">
        <f t="shared" si="16"/>
        <v>1</v>
      </c>
      <c r="H71" s="44">
        <f t="shared" si="16"/>
        <v>1</v>
      </c>
      <c r="I71" s="44">
        <f t="shared" si="16"/>
        <v>1</v>
      </c>
      <c r="J71" s="45">
        <f t="shared" si="16"/>
        <v>1</v>
      </c>
    </row>
    <row r="72" spans="1:10" x14ac:dyDescent="0.2">
      <c r="A72" s="42" t="s">
        <v>9</v>
      </c>
      <c r="B72" s="44">
        <f t="shared" ref="B72:J72" si="17">IF(B48&gt;$H$17,0,1)</f>
        <v>0</v>
      </c>
      <c r="C72" s="44">
        <f t="shared" si="17"/>
        <v>1</v>
      </c>
      <c r="D72" s="44">
        <f t="shared" si="17"/>
        <v>1</v>
      </c>
      <c r="E72" s="44">
        <f t="shared" si="17"/>
        <v>0</v>
      </c>
      <c r="F72" s="44">
        <f t="shared" si="17"/>
        <v>1</v>
      </c>
      <c r="G72" s="44">
        <f t="shared" si="17"/>
        <v>1</v>
      </c>
      <c r="H72" s="44">
        <f t="shared" si="17"/>
        <v>1</v>
      </c>
      <c r="I72" s="44">
        <f t="shared" si="17"/>
        <v>1</v>
      </c>
      <c r="J72" s="45">
        <f t="shared" si="17"/>
        <v>0</v>
      </c>
    </row>
    <row r="73" spans="1:10" x14ac:dyDescent="0.2">
      <c r="A73" s="43" t="s">
        <v>10</v>
      </c>
      <c r="B73" s="39">
        <f t="shared" ref="B73:J73" si="18">IF(B49&gt;$H$17,0,1)</f>
        <v>0</v>
      </c>
      <c r="C73" s="39">
        <f t="shared" si="18"/>
        <v>0</v>
      </c>
      <c r="D73" s="39">
        <f t="shared" si="18"/>
        <v>1</v>
      </c>
      <c r="E73" s="39">
        <f t="shared" si="18"/>
        <v>0</v>
      </c>
      <c r="F73" s="39">
        <f t="shared" si="18"/>
        <v>0</v>
      </c>
      <c r="G73" s="39">
        <f t="shared" si="18"/>
        <v>0</v>
      </c>
      <c r="H73" s="39">
        <f t="shared" si="18"/>
        <v>1</v>
      </c>
      <c r="I73" s="39">
        <f t="shared" si="18"/>
        <v>0</v>
      </c>
      <c r="J73" s="41">
        <f t="shared" si="18"/>
        <v>1</v>
      </c>
    </row>
  </sheetData>
  <pageMargins left="0.75" right="0.75" top="1" bottom="1" header="0.5" footer="0.5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3"/>
  <sheetViews>
    <sheetView zoomScale="85" zoomScaleNormal="85" workbookViewId="0">
      <selection activeCell="F8" sqref="F8"/>
    </sheetView>
  </sheetViews>
  <sheetFormatPr defaultRowHeight="12.75" x14ac:dyDescent="0.2"/>
  <cols>
    <col min="1" max="2" width="15.28515625" customWidth="1"/>
    <col min="3" max="3" width="11.5703125" customWidth="1"/>
    <col min="5" max="5" width="9.85546875" customWidth="1"/>
    <col min="6" max="6" width="19.5703125" customWidth="1"/>
    <col min="11" max="11" width="13.7109375" customWidth="1"/>
    <col min="12" max="12" width="16.7109375" customWidth="1"/>
  </cols>
  <sheetData>
    <row r="1" spans="1:8" ht="13.5" thickBot="1" x14ac:dyDescent="0.25">
      <c r="B1" s="53" t="s">
        <v>32</v>
      </c>
      <c r="F1" s="51" t="s">
        <v>1</v>
      </c>
    </row>
    <row r="2" spans="1:8" x14ac:dyDescent="0.2">
      <c r="B2" s="47">
        <f>B$15*(SUMPRODUCT(B$28:B$36,B$53:B$61))</f>
        <v>2870000</v>
      </c>
      <c r="F2" s="47">
        <f>B15*(SUMPRODUCT(B$28:B$36,B$41:B$49))</f>
        <v>0</v>
      </c>
    </row>
    <row r="3" spans="1:8" x14ac:dyDescent="0.2">
      <c r="B3" s="47">
        <f>B$16*(SUMPRODUCT(C$28:C$36,C$53:C$61))</f>
        <v>0</v>
      </c>
      <c r="F3" s="47">
        <f>B16*(SUMPRODUCT(C$28:C$36,C$41:C$49))</f>
        <v>411840000</v>
      </c>
    </row>
    <row r="4" spans="1:8" x14ac:dyDescent="0.2">
      <c r="B4" s="47">
        <f>B$17*(SUMPRODUCT(D$28:D$36,D$53:D$61))</f>
        <v>8450000</v>
      </c>
      <c r="F4" s="47">
        <f>B17*(SUMPRODUCT(D$28:D$36,D$41:D$49))</f>
        <v>0</v>
      </c>
    </row>
    <row r="5" spans="1:8" x14ac:dyDescent="0.2">
      <c r="B5" s="47">
        <f>B$18*(SUMPRODUCT(E$28:E$36,E$53:E$61))</f>
        <v>350000</v>
      </c>
      <c r="F5" s="47">
        <f>B18*(SUMPRODUCT(E$28:E$36,E$41:E$49))</f>
        <v>103950000</v>
      </c>
    </row>
    <row r="6" spans="1:8" x14ac:dyDescent="0.2">
      <c r="B6" s="47">
        <f>B$19*(SUMPRODUCT(F$28:F$36,F$53:F$61))</f>
        <v>901000</v>
      </c>
      <c r="F6" s="47">
        <f>B19*(SUMPRODUCT(F$28:F$36,F$41:F$49))</f>
        <v>254983000</v>
      </c>
    </row>
    <row r="7" spans="1:8" x14ac:dyDescent="0.2">
      <c r="B7" s="47">
        <f>B$20*(SUMPRODUCT(G$28:G$36,G$53:G$61))</f>
        <v>333000</v>
      </c>
      <c r="F7" s="47">
        <f>B20*(SUMPRODUCT(G$28:G$36,G$41:G$49))</f>
        <v>98568000</v>
      </c>
    </row>
    <row r="8" spans="1:8" x14ac:dyDescent="0.2">
      <c r="B8" s="47">
        <f>B$21*(SUMPRODUCT(H$28:H$36,H$53:H$61))</f>
        <v>0</v>
      </c>
      <c r="F8" s="47">
        <f>B21*(SUMPRODUCT(H$28:H$36,H$41:H$49))</f>
        <v>113526000</v>
      </c>
    </row>
    <row r="9" spans="1:8" x14ac:dyDescent="0.2">
      <c r="B9" s="47">
        <f>B$22*(SUMPRODUCT(I$28:I$36,I$53:I$61))</f>
        <v>0</v>
      </c>
      <c r="F9" s="47">
        <f>B22*(SUMPRODUCT(I$28:I$36,I$41:I$49))</f>
        <v>466335000</v>
      </c>
    </row>
    <row r="10" spans="1:8" ht="13.5" thickBot="1" x14ac:dyDescent="0.25">
      <c r="B10" s="47">
        <f>B$23*(SUMPRODUCT(J$28:J$36,J$53:J$61))</f>
        <v>610000</v>
      </c>
      <c r="F10" s="47">
        <f>B23*(SUMPRODUCT(J$28:J$36,J$41:J$49))</f>
        <v>133590000</v>
      </c>
    </row>
    <row r="11" spans="1:8" x14ac:dyDescent="0.2">
      <c r="B11" s="54">
        <f>SUM(B2:B10)</f>
        <v>13514000</v>
      </c>
      <c r="C11" s="38" t="s">
        <v>30</v>
      </c>
      <c r="F11" s="55">
        <f>SUM(F2:F10)</f>
        <v>1582792000</v>
      </c>
      <c r="G11" t="s">
        <v>12</v>
      </c>
    </row>
    <row r="12" spans="1:8" ht="13.5" thickBot="1" x14ac:dyDescent="0.25">
      <c r="B12" s="56">
        <v>10000000</v>
      </c>
      <c r="C12" s="38" t="s">
        <v>31</v>
      </c>
      <c r="F12" s="52"/>
    </row>
    <row r="13" spans="1:8" ht="13.5" thickBot="1" x14ac:dyDescent="0.25"/>
    <row r="14" spans="1:8" ht="13.5" thickBot="1" x14ac:dyDescent="0.25">
      <c r="A14" s="6" t="s">
        <v>0</v>
      </c>
      <c r="B14" s="7" t="s">
        <v>21</v>
      </c>
      <c r="C14" s="6" t="s">
        <v>16</v>
      </c>
      <c r="D14" s="12"/>
    </row>
    <row r="15" spans="1:8" x14ac:dyDescent="0.2">
      <c r="A15" s="9" t="s">
        <v>2</v>
      </c>
      <c r="B15" s="22">
        <v>2870000</v>
      </c>
      <c r="C15" s="30">
        <v>1</v>
      </c>
      <c r="D15" s="12"/>
      <c r="F15" s="38" t="s">
        <v>22</v>
      </c>
      <c r="H15" s="57">
        <v>300</v>
      </c>
    </row>
    <row r="16" spans="1:8" x14ac:dyDescent="0.2">
      <c r="A16" s="10" t="s">
        <v>3</v>
      </c>
      <c r="B16" s="23">
        <v>572000</v>
      </c>
      <c r="C16" s="31">
        <v>0</v>
      </c>
      <c r="D16" s="12"/>
      <c r="F16" s="38" t="s">
        <v>24</v>
      </c>
      <c r="H16" s="57">
        <v>800</v>
      </c>
    </row>
    <row r="17" spans="1:13" x14ac:dyDescent="0.2">
      <c r="A17" s="10" t="s">
        <v>4</v>
      </c>
      <c r="B17" s="23">
        <v>8450000</v>
      </c>
      <c r="C17" s="31">
        <v>1</v>
      </c>
      <c r="D17" s="12"/>
    </row>
    <row r="18" spans="1:13" x14ac:dyDescent="0.2">
      <c r="A18" s="10" t="s">
        <v>5</v>
      </c>
      <c r="B18" s="23">
        <v>350000</v>
      </c>
      <c r="C18" s="31">
        <v>0</v>
      </c>
      <c r="D18" s="12"/>
    </row>
    <row r="19" spans="1:13" x14ac:dyDescent="0.2">
      <c r="A19" s="10" t="s">
        <v>6</v>
      </c>
      <c r="B19" s="23">
        <v>901000</v>
      </c>
      <c r="C19" s="31">
        <v>0</v>
      </c>
      <c r="D19" s="12"/>
    </row>
    <row r="20" spans="1:13" x14ac:dyDescent="0.2">
      <c r="A20" s="10" t="s">
        <v>7</v>
      </c>
      <c r="B20" s="23">
        <v>333000</v>
      </c>
      <c r="C20" s="31">
        <v>0</v>
      </c>
      <c r="D20" s="12"/>
    </row>
    <row r="21" spans="1:13" x14ac:dyDescent="0.2">
      <c r="A21" s="10" t="s">
        <v>8</v>
      </c>
      <c r="B21" s="23">
        <v>306000</v>
      </c>
      <c r="C21" s="31">
        <v>0</v>
      </c>
      <c r="D21" s="12"/>
    </row>
    <row r="22" spans="1:13" x14ac:dyDescent="0.2">
      <c r="A22" s="10" t="s">
        <v>9</v>
      </c>
      <c r="B22" s="23">
        <v>723000</v>
      </c>
      <c r="C22" s="31">
        <v>0</v>
      </c>
      <c r="D22" s="12"/>
    </row>
    <row r="23" spans="1:13" ht="13.5" thickBot="1" x14ac:dyDescent="0.25">
      <c r="A23" s="11" t="s">
        <v>10</v>
      </c>
      <c r="B23" s="23">
        <v>610000</v>
      </c>
      <c r="C23" s="32">
        <v>0</v>
      </c>
      <c r="D23" s="12"/>
    </row>
    <row r="24" spans="1:13" ht="13.5" thickBot="1" x14ac:dyDescent="0.25">
      <c r="A24" s="1"/>
      <c r="B24" s="24" t="s">
        <v>11</v>
      </c>
      <c r="C24" s="16">
        <f>SUM(C15:C23)</f>
        <v>2</v>
      </c>
      <c r="D24" s="12"/>
    </row>
    <row r="25" spans="1:13" ht="13.5" thickBot="1" x14ac:dyDescent="0.25">
      <c r="A25" s="1"/>
      <c r="B25" s="24" t="s">
        <v>15</v>
      </c>
      <c r="C25" s="17">
        <v>2</v>
      </c>
      <c r="D25" s="12" t="s">
        <v>17</v>
      </c>
    </row>
    <row r="26" spans="1:13" ht="13.5" thickBot="1" x14ac:dyDescent="0.25">
      <c r="A26" s="12"/>
      <c r="B26" s="25"/>
      <c r="C26" s="12"/>
      <c r="D26" s="12"/>
      <c r="K26" s="12"/>
      <c r="L26" s="12"/>
    </row>
    <row r="27" spans="1:13" ht="13.5" thickBot="1" x14ac:dyDescent="0.25">
      <c r="A27" s="6" t="s">
        <v>19</v>
      </c>
      <c r="B27" s="3" t="s">
        <v>2</v>
      </c>
      <c r="C27" s="4" t="s">
        <v>3</v>
      </c>
      <c r="D27" s="4" t="s">
        <v>4</v>
      </c>
      <c r="E27" s="4" t="s">
        <v>5</v>
      </c>
      <c r="F27" s="4" t="s">
        <v>6</v>
      </c>
      <c r="G27" s="4" t="s">
        <v>7</v>
      </c>
      <c r="H27" s="4" t="s">
        <v>8</v>
      </c>
      <c r="I27" s="4" t="s">
        <v>9</v>
      </c>
      <c r="J27" s="5" t="s">
        <v>10</v>
      </c>
      <c r="K27" s="12"/>
      <c r="L27" s="12"/>
      <c r="M27" s="37" t="s">
        <v>20</v>
      </c>
    </row>
    <row r="28" spans="1:13" x14ac:dyDescent="0.2">
      <c r="A28" s="9" t="s">
        <v>2</v>
      </c>
      <c r="B28" s="30">
        <v>1</v>
      </c>
      <c r="C28" s="30">
        <v>1</v>
      </c>
      <c r="D28" s="30">
        <v>0</v>
      </c>
      <c r="E28" s="30">
        <v>1</v>
      </c>
      <c r="F28" s="30">
        <v>1</v>
      </c>
      <c r="G28" s="30">
        <v>1</v>
      </c>
      <c r="H28" s="30">
        <v>0</v>
      </c>
      <c r="I28" s="30">
        <v>0</v>
      </c>
      <c r="J28" s="30">
        <v>0</v>
      </c>
      <c r="K28" s="33"/>
      <c r="L28" s="12"/>
    </row>
    <row r="29" spans="1:13" x14ac:dyDescent="0.2">
      <c r="A29" s="10" t="s">
        <v>3</v>
      </c>
      <c r="B29" s="31">
        <v>0</v>
      </c>
      <c r="C29" s="31">
        <v>0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3"/>
      <c r="L29" s="12"/>
    </row>
    <row r="30" spans="1:13" x14ac:dyDescent="0.2">
      <c r="A30" s="10" t="s">
        <v>4</v>
      </c>
      <c r="B30" s="31">
        <v>0</v>
      </c>
      <c r="C30" s="31">
        <v>0</v>
      </c>
      <c r="D30" s="31">
        <v>1</v>
      </c>
      <c r="E30" s="31">
        <v>0</v>
      </c>
      <c r="F30" s="31">
        <v>0</v>
      </c>
      <c r="G30" s="31">
        <v>0</v>
      </c>
      <c r="H30" s="31">
        <v>1</v>
      </c>
      <c r="I30" s="31">
        <v>1</v>
      </c>
      <c r="J30" s="31">
        <v>1</v>
      </c>
      <c r="K30" s="33"/>
      <c r="L30" s="12"/>
    </row>
    <row r="31" spans="1:13" x14ac:dyDescent="0.2">
      <c r="A31" s="10" t="s">
        <v>5</v>
      </c>
      <c r="B31" s="31">
        <v>0</v>
      </c>
      <c r="C31" s="31">
        <v>0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3"/>
      <c r="L31" s="12"/>
    </row>
    <row r="32" spans="1:13" x14ac:dyDescent="0.2">
      <c r="A32" s="10" t="s">
        <v>6</v>
      </c>
      <c r="B32" s="31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3"/>
      <c r="L32" s="12"/>
    </row>
    <row r="33" spans="1:12" x14ac:dyDescent="0.2">
      <c r="A33" s="10" t="s">
        <v>7</v>
      </c>
      <c r="B33" s="31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3"/>
      <c r="L33" s="12"/>
    </row>
    <row r="34" spans="1:12" x14ac:dyDescent="0.2">
      <c r="A34" s="10" t="s">
        <v>8</v>
      </c>
      <c r="B34" s="31">
        <v>0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3"/>
      <c r="L34" s="12"/>
    </row>
    <row r="35" spans="1:12" x14ac:dyDescent="0.2">
      <c r="A35" s="10" t="s">
        <v>9</v>
      </c>
      <c r="B35" s="31">
        <v>0</v>
      </c>
      <c r="C35" s="31">
        <v>0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3"/>
      <c r="L35" s="12"/>
    </row>
    <row r="36" spans="1:12" ht="13.5" thickBot="1" x14ac:dyDescent="0.25">
      <c r="A36" s="10" t="s">
        <v>10</v>
      </c>
      <c r="B36" s="32">
        <v>0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3"/>
      <c r="L36" s="12"/>
    </row>
    <row r="37" spans="1:12" ht="13.5" thickBot="1" x14ac:dyDescent="0.25">
      <c r="A37" s="15" t="s">
        <v>14</v>
      </c>
      <c r="B37" s="34">
        <f>SUM(B28:B36)</f>
        <v>1</v>
      </c>
      <c r="C37" s="34">
        <f t="shared" ref="C37:E37" si="0">SUM(C28:C36)</f>
        <v>1</v>
      </c>
      <c r="D37" s="34">
        <f t="shared" si="0"/>
        <v>1</v>
      </c>
      <c r="E37" s="34">
        <f t="shared" si="0"/>
        <v>1</v>
      </c>
      <c r="F37" s="34">
        <f t="shared" ref="F37" si="1">SUM(F28:F36)</f>
        <v>1</v>
      </c>
      <c r="G37" s="34">
        <f t="shared" ref="G37" si="2">SUM(G28:G36)</f>
        <v>1</v>
      </c>
      <c r="H37" s="34">
        <f t="shared" ref="H37" si="3">SUM(H28:H36)</f>
        <v>1</v>
      </c>
      <c r="I37" s="34">
        <f t="shared" ref="I37" si="4">SUM(I28:I36)</f>
        <v>1</v>
      </c>
      <c r="J37" s="34">
        <f t="shared" ref="J37" si="5">SUM(J28:J36)</f>
        <v>1</v>
      </c>
    </row>
    <row r="38" spans="1:12" x14ac:dyDescent="0.2">
      <c r="A38" s="18"/>
      <c r="B38" s="12"/>
      <c r="C38" s="12"/>
      <c r="D38" s="12"/>
      <c r="E38" s="12"/>
      <c r="F38" s="12">
        <v>0</v>
      </c>
      <c r="G38" s="12">
        <v>0</v>
      </c>
      <c r="H38" s="12">
        <v>0</v>
      </c>
      <c r="I38" s="12"/>
      <c r="J38" s="12"/>
    </row>
    <row r="39" spans="1:12" ht="13.5" thickBot="1" x14ac:dyDescent="0.25">
      <c r="A39" s="18"/>
      <c r="B39" s="12"/>
      <c r="C39" s="12"/>
      <c r="D39" s="12"/>
      <c r="E39" s="12"/>
      <c r="F39" s="12"/>
      <c r="G39" s="12"/>
      <c r="H39" s="12"/>
      <c r="I39" s="12"/>
      <c r="J39" s="12"/>
    </row>
    <row r="40" spans="1:12" ht="13.5" thickBot="1" x14ac:dyDescent="0.25">
      <c r="A40" s="6" t="s">
        <v>18</v>
      </c>
      <c r="B40" s="3" t="s">
        <v>2</v>
      </c>
      <c r="C40" s="4" t="s">
        <v>3</v>
      </c>
      <c r="D40" s="4" t="s">
        <v>4</v>
      </c>
      <c r="E40" s="4" t="s">
        <v>5</v>
      </c>
      <c r="F40" s="4" t="s">
        <v>6</v>
      </c>
      <c r="G40" s="4" t="s">
        <v>7</v>
      </c>
      <c r="H40" s="4" t="s">
        <v>8</v>
      </c>
      <c r="I40" s="4" t="s">
        <v>9</v>
      </c>
      <c r="J40" s="5" t="s">
        <v>10</v>
      </c>
    </row>
    <row r="41" spans="1:12" x14ac:dyDescent="0.2">
      <c r="A41" s="9" t="s">
        <v>2</v>
      </c>
      <c r="B41" s="19">
        <v>0</v>
      </c>
      <c r="C41" s="26">
        <v>720</v>
      </c>
      <c r="D41" s="26">
        <v>790</v>
      </c>
      <c r="E41" s="26">
        <v>297</v>
      </c>
      <c r="F41" s="26">
        <v>283</v>
      </c>
      <c r="G41" s="26">
        <v>296</v>
      </c>
      <c r="H41" s="26">
        <v>461</v>
      </c>
      <c r="I41" s="26">
        <v>769</v>
      </c>
      <c r="J41" s="28">
        <v>996</v>
      </c>
    </row>
    <row r="42" spans="1:12" x14ac:dyDescent="0.2">
      <c r="A42" s="10" t="s">
        <v>3</v>
      </c>
      <c r="B42" s="27">
        <v>720</v>
      </c>
      <c r="C42" s="1">
        <v>0</v>
      </c>
      <c r="D42" s="1">
        <v>884</v>
      </c>
      <c r="E42" s="1">
        <v>555</v>
      </c>
      <c r="F42" s="1">
        <v>722</v>
      </c>
      <c r="G42" s="1">
        <v>461</v>
      </c>
      <c r="H42" s="1">
        <v>685</v>
      </c>
      <c r="I42" s="1">
        <v>245</v>
      </c>
      <c r="J42" s="20">
        <v>1099</v>
      </c>
    </row>
    <row r="43" spans="1:12" x14ac:dyDescent="0.2">
      <c r="A43" s="10" t="s">
        <v>4</v>
      </c>
      <c r="B43" s="27">
        <v>790</v>
      </c>
      <c r="C43" s="1">
        <v>884</v>
      </c>
      <c r="D43" s="1">
        <v>0</v>
      </c>
      <c r="E43" s="1">
        <v>976</v>
      </c>
      <c r="F43" s="1">
        <v>614</v>
      </c>
      <c r="G43" s="1">
        <v>667</v>
      </c>
      <c r="H43" s="1">
        <v>371</v>
      </c>
      <c r="I43" s="1">
        <v>645</v>
      </c>
      <c r="J43" s="20">
        <v>219</v>
      </c>
    </row>
    <row r="44" spans="1:12" x14ac:dyDescent="0.2">
      <c r="A44" s="10" t="s">
        <v>5</v>
      </c>
      <c r="B44" s="27">
        <v>297</v>
      </c>
      <c r="C44" s="1">
        <v>555</v>
      </c>
      <c r="D44" s="1">
        <v>976</v>
      </c>
      <c r="E44" s="1">
        <v>0</v>
      </c>
      <c r="F44" s="1">
        <v>531</v>
      </c>
      <c r="G44" s="1">
        <v>359</v>
      </c>
      <c r="H44" s="1">
        <v>602</v>
      </c>
      <c r="I44" s="1">
        <v>715</v>
      </c>
      <c r="J44" s="20">
        <v>1217</v>
      </c>
    </row>
    <row r="45" spans="1:12" x14ac:dyDescent="0.2">
      <c r="A45" s="10" t="s">
        <v>6</v>
      </c>
      <c r="B45" s="27">
        <v>283</v>
      </c>
      <c r="C45" s="1">
        <v>722</v>
      </c>
      <c r="D45" s="1">
        <v>614</v>
      </c>
      <c r="E45" s="1">
        <v>531</v>
      </c>
      <c r="F45" s="1">
        <v>0</v>
      </c>
      <c r="G45" s="1">
        <v>263</v>
      </c>
      <c r="H45" s="1">
        <v>286</v>
      </c>
      <c r="I45" s="1">
        <v>629</v>
      </c>
      <c r="J45" s="20">
        <v>721</v>
      </c>
    </row>
    <row r="46" spans="1:12" x14ac:dyDescent="0.2">
      <c r="A46" s="10" t="s">
        <v>7</v>
      </c>
      <c r="B46" s="27">
        <v>296</v>
      </c>
      <c r="C46" s="1">
        <v>461</v>
      </c>
      <c r="D46" s="1">
        <v>667</v>
      </c>
      <c r="E46" s="1">
        <v>359</v>
      </c>
      <c r="F46" s="1">
        <v>263</v>
      </c>
      <c r="G46" s="1">
        <v>0</v>
      </c>
      <c r="H46" s="1">
        <v>288</v>
      </c>
      <c r="I46" s="1">
        <v>479</v>
      </c>
      <c r="J46" s="20">
        <v>907</v>
      </c>
    </row>
    <row r="47" spans="1:12" x14ac:dyDescent="0.2">
      <c r="A47" s="10" t="s">
        <v>8</v>
      </c>
      <c r="B47" s="27">
        <v>461</v>
      </c>
      <c r="C47" s="1">
        <v>685</v>
      </c>
      <c r="D47" s="1">
        <v>371</v>
      </c>
      <c r="E47" s="1">
        <v>602</v>
      </c>
      <c r="F47" s="1">
        <v>286</v>
      </c>
      <c r="G47" s="1">
        <v>288</v>
      </c>
      <c r="H47" s="1">
        <v>0</v>
      </c>
      <c r="I47" s="1">
        <v>448</v>
      </c>
      <c r="J47" s="20">
        <v>589</v>
      </c>
    </row>
    <row r="48" spans="1:12" x14ac:dyDescent="0.2">
      <c r="A48" s="10" t="s">
        <v>9</v>
      </c>
      <c r="B48" s="27">
        <v>769</v>
      </c>
      <c r="C48" s="1">
        <v>245</v>
      </c>
      <c r="D48" s="1">
        <v>645</v>
      </c>
      <c r="E48" s="1">
        <v>715</v>
      </c>
      <c r="F48" s="1">
        <v>629</v>
      </c>
      <c r="G48" s="1">
        <v>479</v>
      </c>
      <c r="H48" s="1">
        <v>448</v>
      </c>
      <c r="I48" s="1">
        <v>0</v>
      </c>
      <c r="J48" s="20">
        <v>867</v>
      </c>
    </row>
    <row r="49" spans="1:12" ht="13.5" thickBot="1" x14ac:dyDescent="0.25">
      <c r="A49" s="11" t="s">
        <v>10</v>
      </c>
      <c r="B49" s="29">
        <v>996</v>
      </c>
      <c r="C49" s="2">
        <v>1099</v>
      </c>
      <c r="D49" s="2">
        <v>219</v>
      </c>
      <c r="E49" s="2">
        <v>1217</v>
      </c>
      <c r="F49" s="2">
        <v>721</v>
      </c>
      <c r="G49" s="2">
        <v>907</v>
      </c>
      <c r="H49" s="2">
        <v>589</v>
      </c>
      <c r="I49" s="2">
        <v>867</v>
      </c>
      <c r="J49" s="21">
        <v>0</v>
      </c>
    </row>
    <row r="51" spans="1:12" x14ac:dyDescent="0.2">
      <c r="A51" s="38" t="s">
        <v>25</v>
      </c>
    </row>
    <row r="52" spans="1:12" x14ac:dyDescent="0.2">
      <c r="A52" s="46" t="s">
        <v>26</v>
      </c>
      <c r="B52" s="40" t="s">
        <v>2</v>
      </c>
      <c r="C52" s="40" t="s">
        <v>3</v>
      </c>
      <c r="D52" s="40" t="s">
        <v>4</v>
      </c>
      <c r="E52" s="40" t="s">
        <v>5</v>
      </c>
      <c r="F52" s="40" t="s">
        <v>6</v>
      </c>
      <c r="G52" s="40" t="s">
        <v>7</v>
      </c>
      <c r="H52" s="40" t="s">
        <v>8</v>
      </c>
      <c r="I52" s="40" t="s">
        <v>9</v>
      </c>
      <c r="J52" s="41" t="s">
        <v>10</v>
      </c>
      <c r="L52" s="38"/>
    </row>
    <row r="53" spans="1:12" x14ac:dyDescent="0.2">
      <c r="A53" s="42" t="s">
        <v>2</v>
      </c>
      <c r="B53" s="44">
        <f t="shared" ref="B53:J53" si="6">IF(B41&gt;$H$15,0,1)</f>
        <v>1</v>
      </c>
      <c r="C53" s="44">
        <f t="shared" si="6"/>
        <v>0</v>
      </c>
      <c r="D53" s="44">
        <f t="shared" si="6"/>
        <v>0</v>
      </c>
      <c r="E53" s="44">
        <f t="shared" si="6"/>
        <v>1</v>
      </c>
      <c r="F53" s="44">
        <f t="shared" si="6"/>
        <v>1</v>
      </c>
      <c r="G53" s="44">
        <f t="shared" si="6"/>
        <v>1</v>
      </c>
      <c r="H53" s="44">
        <f t="shared" si="6"/>
        <v>0</v>
      </c>
      <c r="I53" s="44">
        <f t="shared" si="6"/>
        <v>0</v>
      </c>
      <c r="J53" s="45">
        <f t="shared" si="6"/>
        <v>0</v>
      </c>
    </row>
    <row r="54" spans="1:12" x14ac:dyDescent="0.2">
      <c r="A54" s="42" t="s">
        <v>3</v>
      </c>
      <c r="B54" s="44">
        <f t="shared" ref="B54:J54" si="7">IF(B42&gt;$H$15,0,1)</f>
        <v>0</v>
      </c>
      <c r="C54" s="44">
        <f t="shared" si="7"/>
        <v>1</v>
      </c>
      <c r="D54" s="44">
        <f t="shared" si="7"/>
        <v>0</v>
      </c>
      <c r="E54" s="44">
        <f t="shared" si="7"/>
        <v>0</v>
      </c>
      <c r="F54" s="44">
        <f t="shared" si="7"/>
        <v>0</v>
      </c>
      <c r="G54" s="44">
        <f t="shared" si="7"/>
        <v>0</v>
      </c>
      <c r="H54" s="44">
        <f t="shared" si="7"/>
        <v>0</v>
      </c>
      <c r="I54" s="44">
        <f t="shared" si="7"/>
        <v>1</v>
      </c>
      <c r="J54" s="45">
        <f t="shared" si="7"/>
        <v>0</v>
      </c>
    </row>
    <row r="55" spans="1:12" x14ac:dyDescent="0.2">
      <c r="A55" s="42" t="s">
        <v>4</v>
      </c>
      <c r="B55" s="44">
        <f t="shared" ref="B55:J55" si="8">IF(B43&gt;$H$15,0,1)</f>
        <v>0</v>
      </c>
      <c r="C55" s="44">
        <f t="shared" si="8"/>
        <v>0</v>
      </c>
      <c r="D55" s="44">
        <f t="shared" si="8"/>
        <v>1</v>
      </c>
      <c r="E55" s="44">
        <f t="shared" si="8"/>
        <v>0</v>
      </c>
      <c r="F55" s="44">
        <f t="shared" si="8"/>
        <v>0</v>
      </c>
      <c r="G55" s="44">
        <f t="shared" si="8"/>
        <v>0</v>
      </c>
      <c r="H55" s="44">
        <f t="shared" si="8"/>
        <v>0</v>
      </c>
      <c r="I55" s="44">
        <f t="shared" si="8"/>
        <v>0</v>
      </c>
      <c r="J55" s="45">
        <f t="shared" si="8"/>
        <v>1</v>
      </c>
    </row>
    <row r="56" spans="1:12" x14ac:dyDescent="0.2">
      <c r="A56" s="42" t="s">
        <v>5</v>
      </c>
      <c r="B56" s="44">
        <f t="shared" ref="B56:J56" si="9">IF(B44&gt;$H$15,0,1)</f>
        <v>1</v>
      </c>
      <c r="C56" s="44">
        <f t="shared" si="9"/>
        <v>0</v>
      </c>
      <c r="D56" s="44">
        <f t="shared" si="9"/>
        <v>0</v>
      </c>
      <c r="E56" s="44">
        <f t="shared" si="9"/>
        <v>1</v>
      </c>
      <c r="F56" s="44">
        <f t="shared" si="9"/>
        <v>0</v>
      </c>
      <c r="G56" s="44">
        <f t="shared" si="9"/>
        <v>0</v>
      </c>
      <c r="H56" s="44">
        <f t="shared" si="9"/>
        <v>0</v>
      </c>
      <c r="I56" s="44">
        <f t="shared" si="9"/>
        <v>0</v>
      </c>
      <c r="J56" s="45">
        <f t="shared" si="9"/>
        <v>0</v>
      </c>
    </row>
    <row r="57" spans="1:12" x14ac:dyDescent="0.2">
      <c r="A57" s="42" t="s">
        <v>6</v>
      </c>
      <c r="B57" s="44">
        <f t="shared" ref="B57:J57" si="10">IF(B45&gt;$H$15,0,1)</f>
        <v>1</v>
      </c>
      <c r="C57" s="44">
        <f t="shared" si="10"/>
        <v>0</v>
      </c>
      <c r="D57" s="44">
        <f t="shared" si="10"/>
        <v>0</v>
      </c>
      <c r="E57" s="44">
        <f t="shared" si="10"/>
        <v>0</v>
      </c>
      <c r="F57" s="44">
        <f t="shared" si="10"/>
        <v>1</v>
      </c>
      <c r="G57" s="44">
        <f t="shared" si="10"/>
        <v>1</v>
      </c>
      <c r="H57" s="44">
        <f t="shared" si="10"/>
        <v>1</v>
      </c>
      <c r="I57" s="44">
        <f t="shared" si="10"/>
        <v>0</v>
      </c>
      <c r="J57" s="45">
        <f t="shared" si="10"/>
        <v>0</v>
      </c>
    </row>
    <row r="58" spans="1:12" x14ac:dyDescent="0.2">
      <c r="A58" s="42" t="s">
        <v>7</v>
      </c>
      <c r="B58" s="44">
        <f t="shared" ref="B58:J58" si="11">IF(B46&gt;$H$15,0,1)</f>
        <v>1</v>
      </c>
      <c r="C58" s="44">
        <f t="shared" si="11"/>
        <v>0</v>
      </c>
      <c r="D58" s="44">
        <f t="shared" si="11"/>
        <v>0</v>
      </c>
      <c r="E58" s="44">
        <f t="shared" si="11"/>
        <v>0</v>
      </c>
      <c r="F58" s="44">
        <f t="shared" si="11"/>
        <v>1</v>
      </c>
      <c r="G58" s="44">
        <f t="shared" si="11"/>
        <v>1</v>
      </c>
      <c r="H58" s="44">
        <f t="shared" si="11"/>
        <v>1</v>
      </c>
      <c r="I58" s="44">
        <f t="shared" si="11"/>
        <v>0</v>
      </c>
      <c r="J58" s="45">
        <f t="shared" si="11"/>
        <v>0</v>
      </c>
    </row>
    <row r="59" spans="1:12" x14ac:dyDescent="0.2">
      <c r="A59" s="42" t="s">
        <v>8</v>
      </c>
      <c r="B59" s="44">
        <f t="shared" ref="B59:J59" si="12">IF(B47&gt;$H$15,0,1)</f>
        <v>0</v>
      </c>
      <c r="C59" s="44">
        <f t="shared" si="12"/>
        <v>0</v>
      </c>
      <c r="D59" s="44">
        <f t="shared" si="12"/>
        <v>0</v>
      </c>
      <c r="E59" s="44">
        <f t="shared" si="12"/>
        <v>0</v>
      </c>
      <c r="F59" s="44">
        <f t="shared" si="12"/>
        <v>1</v>
      </c>
      <c r="G59" s="44">
        <f t="shared" si="12"/>
        <v>1</v>
      </c>
      <c r="H59" s="44">
        <f t="shared" si="12"/>
        <v>1</v>
      </c>
      <c r="I59" s="44">
        <f t="shared" si="12"/>
        <v>0</v>
      </c>
      <c r="J59" s="45">
        <f t="shared" si="12"/>
        <v>0</v>
      </c>
    </row>
    <row r="60" spans="1:12" x14ac:dyDescent="0.2">
      <c r="A60" s="42" t="s">
        <v>9</v>
      </c>
      <c r="B60" s="44">
        <f t="shared" ref="B60:J60" si="13">IF(B48&gt;$H$15,0,1)</f>
        <v>0</v>
      </c>
      <c r="C60" s="44">
        <f t="shared" si="13"/>
        <v>1</v>
      </c>
      <c r="D60" s="44">
        <f t="shared" si="13"/>
        <v>0</v>
      </c>
      <c r="E60" s="44">
        <f t="shared" si="13"/>
        <v>0</v>
      </c>
      <c r="F60" s="44">
        <f t="shared" si="13"/>
        <v>0</v>
      </c>
      <c r="G60" s="44">
        <f t="shared" si="13"/>
        <v>0</v>
      </c>
      <c r="H60" s="44">
        <f t="shared" si="13"/>
        <v>0</v>
      </c>
      <c r="I60" s="44">
        <f t="shared" si="13"/>
        <v>1</v>
      </c>
      <c r="J60" s="45">
        <f t="shared" si="13"/>
        <v>0</v>
      </c>
    </row>
    <row r="61" spans="1:12" x14ac:dyDescent="0.2">
      <c r="A61" s="43" t="s">
        <v>10</v>
      </c>
      <c r="B61" s="39">
        <f t="shared" ref="B61:J61" si="14">IF(B49&gt;$H$15,0,1)</f>
        <v>0</v>
      </c>
      <c r="C61" s="39">
        <f t="shared" si="14"/>
        <v>0</v>
      </c>
      <c r="D61" s="39">
        <f t="shared" si="14"/>
        <v>1</v>
      </c>
      <c r="E61" s="39">
        <f t="shared" si="14"/>
        <v>0</v>
      </c>
      <c r="F61" s="39">
        <f t="shared" si="14"/>
        <v>0</v>
      </c>
      <c r="G61" s="39">
        <f t="shared" si="14"/>
        <v>0</v>
      </c>
      <c r="H61" s="39">
        <f t="shared" si="14"/>
        <v>0</v>
      </c>
      <c r="I61" s="39">
        <f t="shared" si="14"/>
        <v>0</v>
      </c>
      <c r="J61" s="41">
        <f t="shared" si="14"/>
        <v>1</v>
      </c>
    </row>
    <row r="63" spans="1:12" x14ac:dyDescent="0.2">
      <c r="A63" s="38" t="s">
        <v>29</v>
      </c>
    </row>
    <row r="64" spans="1:12" x14ac:dyDescent="0.2">
      <c r="A64" s="41"/>
      <c r="B64" s="40" t="s">
        <v>2</v>
      </c>
      <c r="C64" s="40" t="s">
        <v>3</v>
      </c>
      <c r="D64" s="40" t="s">
        <v>4</v>
      </c>
      <c r="E64" s="40" t="s">
        <v>5</v>
      </c>
      <c r="F64" s="40" t="s">
        <v>6</v>
      </c>
      <c r="G64" s="40" t="s">
        <v>7</v>
      </c>
      <c r="H64" s="40" t="s">
        <v>8</v>
      </c>
      <c r="I64" s="40" t="s">
        <v>9</v>
      </c>
      <c r="J64" s="41" t="s">
        <v>10</v>
      </c>
    </row>
    <row r="65" spans="1:10" x14ac:dyDescent="0.2">
      <c r="A65" s="42" t="s">
        <v>2</v>
      </c>
      <c r="B65" s="44">
        <f t="shared" ref="B65:J65" si="15">IF(B41&gt;$H$16,0,1)</f>
        <v>1</v>
      </c>
      <c r="C65" s="44">
        <f t="shared" si="15"/>
        <v>1</v>
      </c>
      <c r="D65" s="44">
        <f t="shared" si="15"/>
        <v>1</v>
      </c>
      <c r="E65" s="44">
        <f t="shared" si="15"/>
        <v>1</v>
      </c>
      <c r="F65" s="44">
        <f t="shared" si="15"/>
        <v>1</v>
      </c>
      <c r="G65" s="44">
        <f t="shared" si="15"/>
        <v>1</v>
      </c>
      <c r="H65" s="44">
        <f t="shared" si="15"/>
        <v>1</v>
      </c>
      <c r="I65" s="44">
        <f t="shared" si="15"/>
        <v>1</v>
      </c>
      <c r="J65" s="45">
        <f t="shared" si="15"/>
        <v>0</v>
      </c>
    </row>
    <row r="66" spans="1:10" x14ac:dyDescent="0.2">
      <c r="A66" s="42" t="s">
        <v>3</v>
      </c>
      <c r="B66" s="44">
        <f t="shared" ref="B66:J66" si="16">IF(B42&gt;$H$16,0,1)</f>
        <v>1</v>
      </c>
      <c r="C66" s="44">
        <f t="shared" si="16"/>
        <v>1</v>
      </c>
      <c r="D66" s="44">
        <f t="shared" si="16"/>
        <v>0</v>
      </c>
      <c r="E66" s="44">
        <f t="shared" si="16"/>
        <v>1</v>
      </c>
      <c r="F66" s="44">
        <f t="shared" si="16"/>
        <v>1</v>
      </c>
      <c r="G66" s="44">
        <f t="shared" si="16"/>
        <v>1</v>
      </c>
      <c r="H66" s="44">
        <f t="shared" si="16"/>
        <v>1</v>
      </c>
      <c r="I66" s="44">
        <f t="shared" si="16"/>
        <v>1</v>
      </c>
      <c r="J66" s="45">
        <f t="shared" si="16"/>
        <v>0</v>
      </c>
    </row>
    <row r="67" spans="1:10" x14ac:dyDescent="0.2">
      <c r="A67" s="42" t="s">
        <v>4</v>
      </c>
      <c r="B67" s="44">
        <f t="shared" ref="B67:J67" si="17">IF(B43&gt;$H$16,0,1)</f>
        <v>1</v>
      </c>
      <c r="C67" s="44">
        <f t="shared" si="17"/>
        <v>0</v>
      </c>
      <c r="D67" s="44">
        <f t="shared" si="17"/>
        <v>1</v>
      </c>
      <c r="E67" s="44">
        <f t="shared" si="17"/>
        <v>0</v>
      </c>
      <c r="F67" s="44">
        <f t="shared" si="17"/>
        <v>1</v>
      </c>
      <c r="G67" s="44">
        <f t="shared" si="17"/>
        <v>1</v>
      </c>
      <c r="H67" s="44">
        <f t="shared" si="17"/>
        <v>1</v>
      </c>
      <c r="I67" s="44">
        <f t="shared" si="17"/>
        <v>1</v>
      </c>
      <c r="J67" s="45">
        <f t="shared" si="17"/>
        <v>1</v>
      </c>
    </row>
    <row r="68" spans="1:10" x14ac:dyDescent="0.2">
      <c r="A68" s="42" t="s">
        <v>5</v>
      </c>
      <c r="B68" s="44">
        <f t="shared" ref="B68:J68" si="18">IF(B44&gt;$H$16,0,1)</f>
        <v>1</v>
      </c>
      <c r="C68" s="44">
        <f t="shared" si="18"/>
        <v>1</v>
      </c>
      <c r="D68" s="44">
        <f t="shared" si="18"/>
        <v>0</v>
      </c>
      <c r="E68" s="44">
        <f t="shared" si="18"/>
        <v>1</v>
      </c>
      <c r="F68" s="44">
        <f t="shared" si="18"/>
        <v>1</v>
      </c>
      <c r="G68" s="44">
        <f t="shared" si="18"/>
        <v>1</v>
      </c>
      <c r="H68" s="44">
        <f t="shared" si="18"/>
        <v>1</v>
      </c>
      <c r="I68" s="44">
        <f t="shared" si="18"/>
        <v>1</v>
      </c>
      <c r="J68" s="45">
        <f t="shared" si="18"/>
        <v>0</v>
      </c>
    </row>
    <row r="69" spans="1:10" x14ac:dyDescent="0.2">
      <c r="A69" s="42" t="s">
        <v>6</v>
      </c>
      <c r="B69" s="44">
        <f t="shared" ref="B69:J69" si="19">IF(B45&gt;$H$16,0,1)</f>
        <v>1</v>
      </c>
      <c r="C69" s="44">
        <f t="shared" si="19"/>
        <v>1</v>
      </c>
      <c r="D69" s="44">
        <f t="shared" si="19"/>
        <v>1</v>
      </c>
      <c r="E69" s="44">
        <f t="shared" si="19"/>
        <v>1</v>
      </c>
      <c r="F69" s="44">
        <f t="shared" si="19"/>
        <v>1</v>
      </c>
      <c r="G69" s="44">
        <f t="shared" si="19"/>
        <v>1</v>
      </c>
      <c r="H69" s="44">
        <f t="shared" si="19"/>
        <v>1</v>
      </c>
      <c r="I69" s="44">
        <f t="shared" si="19"/>
        <v>1</v>
      </c>
      <c r="J69" s="45">
        <f t="shared" si="19"/>
        <v>1</v>
      </c>
    </row>
    <row r="70" spans="1:10" x14ac:dyDescent="0.2">
      <c r="A70" s="42" t="s">
        <v>7</v>
      </c>
      <c r="B70" s="44">
        <f t="shared" ref="B70:J70" si="20">IF(B46&gt;$H$16,0,1)</f>
        <v>1</v>
      </c>
      <c r="C70" s="44">
        <f t="shared" si="20"/>
        <v>1</v>
      </c>
      <c r="D70" s="44">
        <f t="shared" si="20"/>
        <v>1</v>
      </c>
      <c r="E70" s="44">
        <f t="shared" si="20"/>
        <v>1</v>
      </c>
      <c r="F70" s="44">
        <f t="shared" si="20"/>
        <v>1</v>
      </c>
      <c r="G70" s="44">
        <f t="shared" si="20"/>
        <v>1</v>
      </c>
      <c r="H70" s="44">
        <f t="shared" si="20"/>
        <v>1</v>
      </c>
      <c r="I70" s="44">
        <f t="shared" si="20"/>
        <v>1</v>
      </c>
      <c r="J70" s="45">
        <f t="shared" si="20"/>
        <v>0</v>
      </c>
    </row>
    <row r="71" spans="1:10" x14ac:dyDescent="0.2">
      <c r="A71" s="42" t="s">
        <v>8</v>
      </c>
      <c r="B71" s="44">
        <f t="shared" ref="B71:J71" si="21">IF(B47&gt;$H$16,0,1)</f>
        <v>1</v>
      </c>
      <c r="C71" s="44">
        <f t="shared" si="21"/>
        <v>1</v>
      </c>
      <c r="D71" s="44">
        <f t="shared" si="21"/>
        <v>1</v>
      </c>
      <c r="E71" s="44">
        <f t="shared" si="21"/>
        <v>1</v>
      </c>
      <c r="F71" s="44">
        <f t="shared" si="21"/>
        <v>1</v>
      </c>
      <c r="G71" s="44">
        <f t="shared" si="21"/>
        <v>1</v>
      </c>
      <c r="H71" s="44">
        <f t="shared" si="21"/>
        <v>1</v>
      </c>
      <c r="I71" s="44">
        <f t="shared" si="21"/>
        <v>1</v>
      </c>
      <c r="J71" s="45">
        <f t="shared" si="21"/>
        <v>1</v>
      </c>
    </row>
    <row r="72" spans="1:10" x14ac:dyDescent="0.2">
      <c r="A72" s="42" t="s">
        <v>9</v>
      </c>
      <c r="B72" s="44">
        <f t="shared" ref="B72:J72" si="22">IF(B48&gt;$H$16,0,1)</f>
        <v>1</v>
      </c>
      <c r="C72" s="44">
        <f t="shared" si="22"/>
        <v>1</v>
      </c>
      <c r="D72" s="44">
        <f t="shared" si="22"/>
        <v>1</v>
      </c>
      <c r="E72" s="44">
        <f t="shared" si="22"/>
        <v>1</v>
      </c>
      <c r="F72" s="44">
        <f t="shared" si="22"/>
        <v>1</v>
      </c>
      <c r="G72" s="44">
        <f t="shared" si="22"/>
        <v>1</v>
      </c>
      <c r="H72" s="44">
        <f t="shared" si="22"/>
        <v>1</v>
      </c>
      <c r="I72" s="44">
        <f t="shared" si="22"/>
        <v>1</v>
      </c>
      <c r="J72" s="45">
        <f t="shared" si="22"/>
        <v>0</v>
      </c>
    </row>
    <row r="73" spans="1:10" x14ac:dyDescent="0.2">
      <c r="A73" s="43" t="s">
        <v>10</v>
      </c>
      <c r="B73" s="39">
        <f t="shared" ref="B73:J73" si="23">IF(B49&gt;$H$16,0,1)</f>
        <v>0</v>
      </c>
      <c r="C73" s="39">
        <f t="shared" si="23"/>
        <v>0</v>
      </c>
      <c r="D73" s="39">
        <f t="shared" si="23"/>
        <v>1</v>
      </c>
      <c r="E73" s="39">
        <f t="shared" si="23"/>
        <v>0</v>
      </c>
      <c r="F73" s="39">
        <f t="shared" si="23"/>
        <v>1</v>
      </c>
      <c r="G73" s="39">
        <f t="shared" si="23"/>
        <v>0</v>
      </c>
      <c r="H73" s="39">
        <f t="shared" si="23"/>
        <v>1</v>
      </c>
      <c r="I73" s="39">
        <f t="shared" si="23"/>
        <v>0</v>
      </c>
      <c r="J73" s="41">
        <f t="shared" si="23"/>
        <v>1</v>
      </c>
    </row>
  </sheetData>
  <pageMargins left="0.75" right="0.75" top="1" bottom="1" header="0.5" footer="0.5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9 City Ch 3</vt:lpstr>
      <vt:lpstr>9 City Ch 4 Mod 1</vt:lpstr>
      <vt:lpstr>9 City Ch 4 Mod 2</vt:lpstr>
    </vt:vector>
  </TitlesOfParts>
  <Company>IBM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S Watson</dc:creator>
  <cp:lastModifiedBy>Davie</cp:lastModifiedBy>
  <dcterms:created xsi:type="dcterms:W3CDTF">2010-04-28T15:03:06Z</dcterms:created>
  <dcterms:modified xsi:type="dcterms:W3CDTF">2020-07-26T20:59:02Z</dcterms:modified>
</cp:coreProperties>
</file>